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sa\Desktop\Юля\Комасов ММ 21.04.22\"/>
    </mc:Choice>
  </mc:AlternateContent>
  <bookViews>
    <workbookView xWindow="0" yWindow="0" windowWidth="14280" windowHeight="11460"/>
  </bookViews>
  <sheets>
    <sheet name="Отчёт по ИП  за 2021год " sheetId="1" r:id="rId1"/>
    <sheet name="Целевые показатели надёжности" sheetId="2" r:id="rId2"/>
  </sheets>
  <externalReferences>
    <externalReference r:id="rId3"/>
    <externalReference r:id="rId4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data_type">[1]TEHSHEET!$M$2:$M$3</definedName>
    <definedName name="dateBuhg">[1]Титульный!$F$37</definedName>
    <definedName name="DESCRIPTION_TERRITORY">[1]REESTR_DS!$B$2:$B$3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4.3.1'!$G$86:$H$86</definedName>
    <definedName name="List01_flag_index_1">'[1]Форма 4.3.1'!$G$87:$H$87</definedName>
    <definedName name="List01_flag_index_2">'[1]Форма 4.3.1'!$G$89:$H$89</definedName>
    <definedName name="List01_NumberColumns">'[1]Форма 4.3.1'!$G$23:$H$23</definedName>
    <definedName name="List01_p1_minus_p3">'[1]Форма 4.3.1'!$G$29,'[1]Форма 4.3.1'!$G$30</definedName>
    <definedName name="List06_flag_year">'[2]Форма 4.5'!$W$20:$W$28</definedName>
    <definedName name="note_ter">[1]Дифференциация!$I$21:$I$25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[1]TEHSHEET!$C$2:$C$5</definedName>
  </definedNames>
  <calcPr calcId="152511"/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6" i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V16" i="2"/>
  <c r="P16" i="2"/>
  <c r="Q16" i="2" s="1"/>
  <c r="P15" i="2"/>
  <c r="Q15" i="2" s="1"/>
  <c r="P14" i="2"/>
  <c r="Q14" i="2" s="1"/>
  <c r="V13" i="2"/>
  <c r="P13" i="2"/>
  <c r="Q13" i="2" s="1"/>
  <c r="P12" i="2"/>
  <c r="Q12" i="2" s="1"/>
  <c r="K11" i="2"/>
  <c r="L11" i="2" s="1"/>
  <c r="B11" i="2"/>
  <c r="C11" i="2" s="1"/>
  <c r="D11" i="2" s="1"/>
  <c r="E11" i="2" s="1"/>
  <c r="F11" i="2" s="1"/>
  <c r="G11" i="2" s="1"/>
  <c r="H11" i="2" s="1"/>
  <c r="I11" i="2" s="1"/>
  <c r="W21" i="2" l="1"/>
  <c r="V21" i="2"/>
  <c r="U21" i="2"/>
  <c r="T21" i="2"/>
  <c r="S21" i="2"/>
  <c r="R21" i="2"/>
  <c r="S14" i="2"/>
  <c r="R14" i="2"/>
  <c r="W14" i="2"/>
  <c r="V14" i="2"/>
  <c r="U14" i="2"/>
  <c r="S17" i="2"/>
  <c r="R17" i="2"/>
  <c r="W17" i="2"/>
  <c r="V17" i="2"/>
  <c r="U17" i="2"/>
  <c r="U22" i="2"/>
  <c r="T22" i="2"/>
  <c r="S22" i="2"/>
  <c r="R22" i="2"/>
  <c r="W22" i="2"/>
  <c r="V22" i="2"/>
  <c r="T14" i="2"/>
  <c r="T17" i="2"/>
  <c r="S23" i="2"/>
  <c r="R23" i="2"/>
  <c r="W23" i="2"/>
  <c r="V23" i="2"/>
  <c r="U23" i="2"/>
  <c r="T23" i="2"/>
  <c r="W12" i="2"/>
  <c r="V12" i="2"/>
  <c r="U12" i="2"/>
  <c r="T12" i="2"/>
  <c r="S12" i="2"/>
  <c r="W15" i="2"/>
  <c r="V15" i="2"/>
  <c r="U15" i="2"/>
  <c r="T15" i="2"/>
  <c r="S15" i="2"/>
  <c r="W18" i="2"/>
  <c r="V18" i="2"/>
  <c r="U18" i="2"/>
  <c r="T18" i="2"/>
  <c r="S18" i="2"/>
  <c r="R18" i="2"/>
  <c r="R12" i="2"/>
  <c r="R15" i="2"/>
  <c r="U19" i="2"/>
  <c r="T19" i="2"/>
  <c r="S19" i="2"/>
  <c r="R19" i="2"/>
  <c r="W19" i="2"/>
  <c r="V19" i="2"/>
  <c r="U13" i="2"/>
  <c r="T13" i="2"/>
  <c r="S13" i="2"/>
  <c r="R13" i="2"/>
  <c r="W13" i="2"/>
  <c r="U16" i="2"/>
  <c r="T16" i="2"/>
  <c r="S16" i="2"/>
  <c r="R16" i="2"/>
  <c r="W16" i="2"/>
  <c r="S20" i="2"/>
  <c r="R20" i="2"/>
  <c r="W20" i="2"/>
  <c r="V20" i="2"/>
  <c r="U20" i="2"/>
  <c r="T20" i="2"/>
  <c r="D75" i="1" l="1"/>
  <c r="D77" i="1"/>
  <c r="D78" i="1"/>
  <c r="D79" i="1"/>
  <c r="D81" i="1"/>
  <c r="D82" i="1"/>
  <c r="D83" i="1"/>
  <c r="D84" i="1"/>
  <c r="D80" i="1"/>
  <c r="D90" i="1"/>
  <c r="F85" i="1"/>
  <c r="D85" i="1" s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E85" i="1"/>
  <c r="D86" i="1"/>
  <c r="D87" i="1"/>
  <c r="D88" i="1"/>
  <c r="D89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6" i="1"/>
  <c r="R77" i="1"/>
  <c r="R78" i="1"/>
  <c r="R79" i="1"/>
  <c r="S76" i="1"/>
  <c r="S77" i="1"/>
  <c r="S78" i="1"/>
  <c r="S79" i="1"/>
  <c r="D19" i="1"/>
  <c r="D18" i="1"/>
  <c r="D17" i="1"/>
  <c r="R90" i="1" l="1"/>
  <c r="Q90" i="1"/>
  <c r="D92" i="1"/>
  <c r="D94" i="1"/>
  <c r="M90" i="1"/>
  <c r="D93" i="1"/>
  <c r="R80" i="1"/>
  <c r="P80" i="1"/>
  <c r="S90" i="1"/>
  <c r="N90" i="1"/>
  <c r="L90" i="1"/>
  <c r="J90" i="1"/>
  <c r="I90" i="1"/>
  <c r="H90" i="1"/>
  <c r="G90" i="1"/>
  <c r="Q80" i="1" l="1"/>
  <c r="O90" i="1"/>
  <c r="K90" i="1"/>
  <c r="D91" i="1"/>
  <c r="P75" i="1" l="1"/>
  <c r="Q75" i="1"/>
  <c r="R75" i="1"/>
  <c r="O80" i="1" l="1"/>
  <c r="O75" i="1" s="1"/>
  <c r="S80" i="1"/>
  <c r="S75" i="1" s="1"/>
  <c r="J80" i="1"/>
  <c r="J75" i="1" s="1"/>
  <c r="G80" i="1"/>
  <c r="G75" i="1" s="1"/>
  <c r="H80" i="1"/>
  <c r="I80" i="1"/>
  <c r="I75" i="1" s="1"/>
  <c r="K80" i="1"/>
  <c r="K75" i="1" s="1"/>
  <c r="L80" i="1"/>
  <c r="L75" i="1" s="1"/>
  <c r="M80" i="1"/>
  <c r="M75" i="1" s="1"/>
  <c r="N80" i="1"/>
  <c r="N75" i="1" s="1"/>
  <c r="F80" i="1"/>
  <c r="H75" i="1" l="1"/>
  <c r="F75" i="1"/>
  <c r="E75" i="1"/>
  <c r="D76" i="1" l="1"/>
</calcChain>
</file>

<file path=xl/comments1.xml><?xml version="1.0" encoding="utf-8"?>
<comments xmlns="http://schemas.openxmlformats.org/spreadsheetml/2006/main">
  <authors>
    <author>--</author>
  </authors>
  <commentList>
    <comment ref="D4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<sst xmlns="http://schemas.openxmlformats.org/spreadsheetml/2006/main" count="683" uniqueCount="291">
  <si>
    <t>№ п/п</t>
  </si>
  <si>
    <t>Наименование параметра</t>
  </si>
  <si>
    <t>1</t>
  </si>
  <si>
    <t>2</t>
  </si>
  <si>
    <t>Наименование инвестиционной программы/мероприятия</t>
  </si>
  <si>
    <t>x</t>
  </si>
  <si>
    <t>1.1 Строительство новых тепловых сетей в целях подключения потребителей</t>
  </si>
  <si>
    <t>1.3 Увеличение пропускной способности существующих тепловых сетей в целях подключения потребителей</t>
  </si>
  <si>
    <t>2.1 Строительство новых сетей</t>
  </si>
  <si>
    <t>2.2 Строительство иных объектов, за исключением тепловых сетей</t>
  </si>
  <si>
    <t>3.2.1 Реконструкция ЦТП</t>
  </si>
  <si>
    <t>3.2.2 Реконструкция или модернизация существующих объектов ФТС в целях снижения уровня износа сущетвующих объектов.</t>
  </si>
  <si>
    <t>3.2.3 Реконструкция или модернизация существующих объектов ФЭИ в целях снижения уровня износа сущетвующих объектов.</t>
  </si>
  <si>
    <t>5.2   Вывод из эксплуатации, консервация и демонтаж иных объектов системы централизованного теплоснабжения, за исключением тепловых сетей</t>
  </si>
  <si>
    <r>
      <t>Информация об инвестиционных программах</t>
    </r>
    <r>
      <rPr>
        <b/>
        <vertAlign val="superscript"/>
        <sz val="10"/>
        <rFont val="Tahoma"/>
        <family val="2"/>
        <charset val="204"/>
      </rPr>
      <t>1</t>
    </r>
  </si>
  <si>
    <t>Единица измерения</t>
  </si>
  <si>
    <t>Инвестиционная программа в целом</t>
  </si>
  <si>
    <r>
      <t>Мероприятие</t>
    </r>
    <r>
      <rPr>
        <vertAlign val="superscript"/>
        <sz val="9"/>
        <rFont val="Tahoma"/>
        <family val="2"/>
        <charset val="204"/>
      </rPr>
      <t>2</t>
    </r>
  </si>
  <si>
    <t>3</t>
  </si>
  <si>
    <t>4</t>
  </si>
  <si>
    <t>4.0</t>
  </si>
  <si>
    <t>4.1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</si>
  <si>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</si>
  <si>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</si>
  <si>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</si>
  <si>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</si>
  <si>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</si>
  <si>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</si>
  <si>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</si>
  <si>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</si>
  <si>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</si>
  <si>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Дата утверждения инвестиционной программы</t>
  </si>
  <si>
    <t>2.1</t>
  </si>
  <si>
    <t>Дата изменения инвестиционной программы</t>
  </si>
  <si>
    <t>Цель инвестиционной программы</t>
  </si>
  <si>
    <t>Наименование уполномоченного органа, утвердившего программу</t>
  </si>
  <si>
    <t>Комитет по тарифам Санкт-Петербурга</t>
  </si>
  <si>
    <t>5</t>
  </si>
  <si>
    <t>Наименование органа местного самоуправления, согласовавшего инвестиционную программу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</si>
  <si>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</si>
  <si>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6</t>
  </si>
  <si>
    <t>Срок начала реализации инвестиционной программы/мероприятия</t>
  </si>
  <si>
    <t>7</t>
  </si>
  <si>
    <t>Срок окончания реализации инвестиционной программы/мероприятия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</si>
  <si>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</si>
  <si>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</si>
  <si>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</si>
  <si>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8.1</t>
  </si>
  <si>
    <t>8.1.1</t>
  </si>
  <si>
    <t>амортизация</t>
  </si>
  <si>
    <t>8.1.2</t>
  </si>
  <si>
    <t>плата за подключение (технологическое присоединение)</t>
  </si>
  <si>
    <t>8.1.3</t>
  </si>
  <si>
    <t>бюджет субъекта Российской Федерации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</si>
  <si>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</si>
  <si>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</si>
  <si>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</si>
  <si>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</si>
  <si>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</si>
  <si>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</si>
  <si>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</si>
  <si>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</si>
  <si>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</si>
  <si>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</si>
  <si>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</si>
  <si>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</si>
  <si>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</si>
  <si>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9.2.2</t>
  </si>
  <si>
    <t>9.3</t>
  </si>
  <si>
    <t>Продолжительность (бесперебойность) поставки товаров и услуг</t>
  </si>
  <si>
    <t>9.3.1</t>
  </si>
  <si>
    <t>час./день</t>
  </si>
  <si>
    <t>9.3.2</t>
  </si>
  <si>
    <t>9.4</t>
  </si>
  <si>
    <t xml:space="preserve">Доля потерь и неучтенного потребления </t>
  </si>
  <si>
    <t>9.4.1</t>
  </si>
  <si>
    <t>%</t>
  </si>
  <si>
    <t>9.4.2</t>
  </si>
  <si>
    <t>9.5</t>
  </si>
  <si>
    <t>Коэффициент потерь</t>
  </si>
  <si>
    <t>9.5.1</t>
  </si>
  <si>
    <t>Гкал/км</t>
  </si>
  <si>
    <t>9.5.2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</si>
  <si>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</si>
  <si>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</si>
  <si>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</si>
  <si>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</si>
  <si>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</si>
  <si>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</si>
  <si>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</si>
  <si>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</si>
  <si>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</si>
  <si>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</si>
  <si>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</si>
  <si>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</si>
  <si>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</si>
  <si>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</si>
  <si>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</si>
  <si>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</si>
  <si>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</si>
  <si>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</si>
  <si>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</si>
  <si>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</si>
  <si>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</si>
  <si>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</si>
  <si>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</si>
  <si>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</si>
  <si>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</si>
  <si>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</si>
  <si>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</si>
  <si>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</si>
  <si>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</si>
  <si>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</si>
  <si>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</si>
  <si>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</si>
  <si>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</si>
  <si>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</si>
  <si>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</si>
  <si>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</si>
  <si>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</si>
  <si>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</si>
  <si>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>9.14.2</t>
  </si>
  <si>
    <t>9.15</t>
  </si>
  <si>
    <t>Количество аварий на тепловых сетях</t>
  </si>
  <si>
    <t>9.15.1</t>
  </si>
  <si>
    <t>ед./км</t>
  </si>
  <si>
    <t>9.15.2</t>
  </si>
  <si>
    <t>9.16</t>
  </si>
  <si>
    <t>Производительность труда</t>
  </si>
  <si>
    <t>9.16.1</t>
  </si>
  <si>
    <t>тыс. руб./чел.</t>
  </si>
  <si>
    <t>9.16.2</t>
  </si>
  <si>
    <t>10.0</t>
  </si>
  <si>
    <t>Использовано инвестиционных средств всего в отчетном периоде, в том числе:</t>
  </si>
  <si>
    <t>10.0.1</t>
  </si>
  <si>
    <t>I квартал</t>
  </si>
  <si>
    <t>10.0.2</t>
  </si>
  <si>
    <t>II квартал</t>
  </si>
  <si>
    <t>10.0.3</t>
  </si>
  <si>
    <t>III квартал</t>
  </si>
  <si>
    <t>10.0.4</t>
  </si>
  <si>
    <t>IV квартал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</si>
  <si>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</si>
  <si>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</si>
  <si>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</si>
  <si>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</si>
  <si>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</si>
  <si>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</si>
  <si>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</si>
  <si>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</si>
  <si>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</si>
  <si>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</si>
  <si>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</si>
  <si>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</si>
  <si>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10.3.2</t>
  </si>
  <si>
    <t>10.3.3</t>
  </si>
  <si>
    <t>10.3.4</t>
  </si>
  <si>
    <t>Параметры формы</t>
  </si>
  <si>
    <t>Показатели энергетической эффективности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</si>
  <si>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</si>
  <si>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</si>
  <si>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тепловыи сетям</t>
  </si>
  <si>
    <t>Наименование объекта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</si>
  <si>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</si>
  <si>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</si>
  <si>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Форма 6.2-ИП ТС</t>
  </si>
  <si>
    <t xml:space="preserve"> Отчёт о достижении показателей надёжности и энергетической эффективности  объектов централизованного теплоснабжения</t>
  </si>
  <si>
    <t>Государственного унитарного предприятия  "Топливно-энергетический комплекс Санкт-Петербурга"</t>
  </si>
  <si>
    <t xml:space="preserve"> (город Санкт-Петербург)</t>
  </si>
  <si>
    <t>Показатели надёжности</t>
  </si>
  <si>
    <t>ср диам мм</t>
  </si>
  <si>
    <t>длинна в 2 тр метр</t>
  </si>
  <si>
    <t>Магистральная тепловая сеть по адресу: Поклонная гора, от ТК-1 на пр.Тореза до ПНС (пр.Энгельса,д.73 корп.3), УТ-1, УТ-2,  до пр.Энгельса; от УТ-2 до ТК-3, ТК-4, ТК-5, ул.Рашетова, д.6,  д.13 корп.1</t>
  </si>
  <si>
    <t xml:space="preserve">Тепловые сети по адресу: Квартал 3 Малой Охты </t>
  </si>
  <si>
    <t>10</t>
  </si>
  <si>
    <t>Тепловые сети по адресу: Квартал 4 Шувалово-Озерки,   ТК-1 - ул.Шостаковича, д.1/9 - ул.Симонова, д.7 корп.1, д.9 корп.3; пр.Просвещения, 32 корп.2 - ул.Шостаковича, 5 корп.4, 5, пр.Энгельса, 150 корп.1; ТК-4 - ул.Шостаковича, д.5 корп.1</t>
  </si>
  <si>
    <t>11</t>
  </si>
  <si>
    <t>12</t>
  </si>
  <si>
    <t>Тепловые сети по адресу: Квартал 19 ШО: пр.Просвещения, д.35, пр.Художников, д.26; Квартал 21 ШО, от ТК-122 до дома Придорожная ал., 30; квартал 22 ШО, ТК-1 - Сиреневый б-р, д.16 корп.1, д.18; пр.Тореза, д.72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</si>
  <si>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</si>
  <si>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</si>
  <si>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</si>
  <si>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</si>
  <si>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</si>
  <si>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</si>
  <si>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</si>
  <si>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</si>
  <si>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</si>
  <si>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</si>
  <si>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</si>
  <si>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</si>
  <si>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</si>
  <si>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</si>
  <si>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</si>
  <si>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</si>
  <si>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</si>
  <si>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</si>
  <si>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</si>
  <si>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</si>
  <si>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</si>
  <si>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r>
      <t>Мероприятие</t>
    </r>
    <r>
      <rPr>
        <vertAlign val="superscript"/>
        <sz val="9"/>
        <rFont val="Tahoma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</si>
  <si>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</si>
  <si>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</si>
  <si>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</t>
    </r>
  </si>
  <si>
    <r>
      <t>Мероприятие</t>
    </r>
    <r>
      <rPr>
        <vertAlign val="superscript"/>
        <sz val="9"/>
        <rFont val="Tahoma"/>
        <family val="2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</si>
  <si>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</si>
  <si>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</si>
  <si>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</si>
  <si>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</si>
  <si>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</si>
  <si>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</si>
  <si>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</si>
  <si>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t>1.4   Увеличение мощности и производительности существующих объектов централизованного теплоснабжения, за исключением тепловых сетей в целях подключения потребителей</t>
  </si>
  <si>
    <t xml:space="preserve"> 3.1.1  Реконструкция или модернизация существующих тепловых сетей. Магистральные и распределительные тепловые сети</t>
  </si>
  <si>
    <t xml:space="preserve"> 3.1.2 Реконструкция или модернизация существующих тепловых сетей. Квартальные тепловые сети</t>
  </si>
  <si>
    <t>4.1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тепловых сетей и оборудовании ЦТП.</t>
  </si>
  <si>
    <r>
      <t>Мероприятие</t>
    </r>
    <r>
      <rPr>
        <vertAlign val="superscript"/>
        <sz val="9"/>
        <rFont val="Tahoma"/>
        <family val="2"/>
        <charset val="204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</si>
  <si>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</si>
  <si>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t>4.2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филиала энергетических источников</t>
  </si>
  <si>
    <t>4.3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Мероприятия, направленные на повышение антитеррористической защищённости объектов</t>
  </si>
  <si>
    <t>34</t>
  </si>
  <si>
    <t>35</t>
  </si>
  <si>
    <t>4.2</t>
  </si>
  <si>
    <t>Потери теплоносителя при передаче тепловой энергии по тепловым сетям</t>
  </si>
  <si>
    <t>т/год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</si>
  <si>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</si>
  <si>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Инвестиционная программа Государственного унитарного предприятия «Топливно-энергетический комплекс                           Санкт-Петербурга» в сфере теплоснабжения на период 2019-2023 годы на территории Санкт-Петербурга</t>
  </si>
  <si>
    <t>1.2  Строительство иных объектов системы централизованного теплоснабжения за исключением тепловых сетей в целях подключения потребителей</t>
  </si>
  <si>
    <t>14.12.2018</t>
  </si>
  <si>
    <t>уменьшение удельных затрат (повышение КПД); уменьшение издержек на производство; снижение аварийности; прочее</t>
  </si>
  <si>
    <t>01.01.2019</t>
  </si>
  <si>
    <t>31.12.2023</t>
  </si>
  <si>
    <t>9.17.1</t>
  </si>
  <si>
    <t>9.17.2</t>
  </si>
  <si>
    <t>9.17</t>
  </si>
  <si>
    <t xml:space="preserve"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 снижение выбросов SO2, снижение выбросов сажи </t>
  </si>
  <si>
    <t>9.18</t>
  </si>
  <si>
    <t>9.18.1</t>
  </si>
  <si>
    <t>9.18.2</t>
  </si>
  <si>
    <t>4.10</t>
  </si>
  <si>
    <t>4.13</t>
  </si>
  <si>
    <t>4.14</t>
  </si>
  <si>
    <t>19.11.2021</t>
  </si>
  <si>
    <t xml:space="preserve"> в сфере теплоснабжения за 2021 год</t>
  </si>
  <si>
    <t>Тепловая сеть по ул.Стахановцев, Перевозный пер. от ТК-14 в Квартале 25 Малой Охты до ТК-3 в Квартале 12 Малой Охты с вводами в Квартал 11 Малой Охты</t>
  </si>
  <si>
    <t>Магистральные тепловые сети по адресу: г.Кронштадт, Посадская ул. от ТК-10 на ул.Мартынова до ТК-8(ТК-9сущ) к Андреевской ул. и от ТК-3 на Посадской ул. до домов: Посадская ул., 41, 43, 45, 49</t>
  </si>
  <si>
    <t>Тепловые сети по адресу: 6-ая Красносельская котельная по адресу ул.Политрука Пасечника, 16 корп.4 до ТК-32 и опуска перед ТК-45;  от ТК-29а до ТК-29б и домов: ул. Политрука Пасечника, 2, 4, 6;  от ТК-28 до домов: ул.Политрука Пасечника, 6к.2, 10к.2</t>
  </si>
  <si>
    <t>Тепловые сети по адресу: Квартал 5а Красного Села, от ТК-17 к домам и ЦТП по адресу ул.Свободы, д.14 корп.2 лит.А</t>
  </si>
  <si>
    <t>Тепловые сети по адресу: Квартал 5А Бывшего Комендантского Аэродрома</t>
  </si>
  <si>
    <t>Тепловые сети по адресу: Квартал 16 Шувалово - Озерки : УТ-1 - пр.Просвещения, д.46 корп.1, 2, 4,  ЦТП-пр.Просвещения, д.46 корп.3, ул.И.Фомина, д.13 корп.1;  ТК-5 - Сиреневый б-р, д.9, ЦТП - пр.Художников, д.30 корп.3</t>
  </si>
  <si>
    <t>Котел ДКВр 10/13 №2 котельной "2-я Пушкинская" по адресу:
г. Санкт-Петербург, г.Пушкин, Автомобильная ул., д. 4., корп.2</t>
  </si>
  <si>
    <t xml:space="preserve"> Котёл ПТВМ-30М №2 котельной "1-я Колпинская" по адресу: 
п. Тельмана, Красноборская ул., д. 3 лит. А.</t>
  </si>
  <si>
    <t>Магистральные тепловые сети в  г.Пушкин по бульвару Алексея Толстого от ТК-1 до ТК-3 по  Школьной  ул.</t>
  </si>
  <si>
    <t>Тепловые сети в г. Колпино, ввод тепловой сети в квартал 13  от ТК-5ПР по Пролетарской ул. до ТК-4-б у дома 48 по Пролетарской ул.</t>
  </si>
  <si>
    <t>Магистральные тепловые сети в г. Колпино от ТК-7а по ул.Карла Маркса до ТК-11 на пл. Коммуны.</t>
  </si>
  <si>
    <t>Тепловые сети в пос.Металлострой от котельной по адресу: ул.Богайчука  д.3 на участке  от дома Полевая ул., 27 до домов: Садовая ул., 20, 22, 21корп.1, 2, 3.</t>
  </si>
  <si>
    <t>Тепловые сети в г. Павловске от котельной по адресу ул. Васенко,д.32 до домов: Конюшенная ул.,д.14,28,ул. Васенко ,д.18 , Лебединая ул., д.14,л.ул.Березовая, д.12, Гуммолосаровская ул., д.14 и ТК у дома Конюшенная ул., д.26.</t>
  </si>
  <si>
    <t>Тепловые сети и трубопроводы ГВС от ведомственной котельной 
НАО "СВЕЗА Усть-Ижора" по адресу: пос. Понтонный, ул. Фанерная, д.5</t>
  </si>
  <si>
    <t>Тепловые сети в пос. Шушары, от УТ-3 на углу Первомайской ул. к домам: Школьная ул., д.д.18, 20, 22, 24, 26, 28, 30, 34</t>
  </si>
  <si>
    <t>Магистральные тепловые сети в г. Колпино по Павловской ул., от ТК-9 ул. Братьев Радченко с пересечкой ул. Веры Слуцкой до ТК-6п ул. Карла Маркса</t>
  </si>
  <si>
    <t>Магистральные тепловые сети в г. Колпино, по бульвару Трудящихся  от ТК-6 до ТК-11 угол ул. Веры Слуцкой</t>
  </si>
  <si>
    <t>Магистральная тепловая сеть в г. Пушкин от котельной по адресу: Красносельское шоссе, д.7а, лит.Н до  врезки на здания ГУП "Водоканал Санкт-Петербурга"</t>
  </si>
  <si>
    <t>Тепловые сети в г. Пушкин, нежилая зона от ТК-2 по Автомобильной ул. до ТК-3 в сторону здания  Промышленная  ул.,д.15</t>
  </si>
  <si>
    <t>Тепловые сети от котельной по адресу: г. Павловск, Елизаветинская ул., д.21, лит.А на участке: от д.9, корп.2 Елизаветинская ул. до домов Елизаветинская ул., д.д.2, 4</t>
  </si>
  <si>
    <t>Тепловые сети в г. Колпино к зданию по адресу: Загородная ул., д.63, лит.Б</t>
  </si>
  <si>
    <t>Участок тепловых сетей в г. Пушкин по ул. Оранжерейная от ТК-9 по Октябрьскому бульвару до ТК у д. 32/34 по ул. Пушкинская</t>
  </si>
  <si>
    <t>Тепловые сети в кварталах 5, 3А, 3Б, 4А, 6 г. Колпино, вывод 2, от ТК-1 
у забора АО "ГСР ТЭЦ"</t>
  </si>
  <si>
    <t>Тепловые сети в квартале 7-11 г. Колпино, от ТК-6 ул. Братьев Радченко</t>
  </si>
  <si>
    <t>Тепловые сети в квартале 16  г. Колпино, трубопроводы отопления и гвс от ЦТП №7 по адресу: г. Колпино ул. Ижорского батальона, д. 17</t>
  </si>
  <si>
    <t>Тепловые сети от групповой котельной по адресу: 
г. Павловск, ул. Обороны, д.6а до жилых домов: ул. Обороны, д.1, д.2, д.4, д.4а, д.6, д.8</t>
  </si>
  <si>
    <t>Магистральная тепловая сеть на участке от ТК-14К3 до ТК-14К1В (включая ТК) вдоль Торфяной дороги</t>
  </si>
  <si>
    <t>Магистральная тепловая сеть по пр. Испытателей от ТК-14К1 на Гаккелевской улице до ТК-2К1 на пр. Испытателей</t>
  </si>
  <si>
    <t xml:space="preserve">«4-я-Кировская» квартальная котельная 
(переводом на основное топливо – природный газ) по адресу: 
Двинская ул., д.14 корп. 2, лит. А </t>
  </si>
  <si>
    <t>Блок-модульная котельная (закрытие существующей котельной) по адресу: 
пос. Парголово, Выборгское ш., д.369б, Лит.А</t>
  </si>
  <si>
    <t>Котельная (газификация существующего источника ГУП «ТЭК СПб») по адресу: 
г. Санкт-Петербург, пос. Молодежное, Средневыборгское ш., д.14 лит.Б, пом.2-Н</t>
  </si>
  <si>
    <t>36</t>
  </si>
  <si>
    <t xml:space="preserve">Блок-модульная котельная (закрытие существующей котельной) по адресу: 
г. Санкт-Петербург, пос. Лисий Нос, Зеленый пр., д.47а лит.А </t>
  </si>
  <si>
    <t>37</t>
  </si>
  <si>
    <t>Блок-модульная котельная (закрытие существующей котельной) по адресу: 
г. Санкт-Петербург, пос. Лисий Нос, ул. Электропередач, д.20 лит.А</t>
  </si>
  <si>
    <t>38</t>
  </si>
  <si>
    <t xml:space="preserve">Котельная и внешние инженерные сети по адресу: 
г. Санкт-Петербург, пос. Лисий Нос, Деловая ул., д.3 лит.А </t>
  </si>
  <si>
    <t>39</t>
  </si>
  <si>
    <t>Котельная и внешние инженерные сети по адресу: 
г. Санкт-Петербург, пос. Александровская, Волхонское ш., д.32а, пом. 1Н, литера Б</t>
  </si>
  <si>
    <t>40</t>
  </si>
  <si>
    <t>Котельная и внешние инженерные сети по адресу: 
г. Санкт-Петербург, пос. Шушары, Колпинская ферма, д.5, лит.А</t>
  </si>
  <si>
    <t>41</t>
  </si>
  <si>
    <t>Котельная и внешние инженерные сети по адресу: 
г. Санкт-Петербург, пос. Петро-Славянка, ул. Коммунаров, д.2, лит.Б, пом.1-Н</t>
  </si>
  <si>
    <t>42</t>
  </si>
  <si>
    <t xml:space="preserve">Котельная по адресу: 
г. Санкт-Петербург, пос. Усть-Ижора, Шлиссельбургское ш., д.3 лит.Д </t>
  </si>
  <si>
    <t>43</t>
  </si>
  <si>
    <t>Котельная и внешние инженерные сети по адресу: 
г. Санкт-Петербург, г. Пушкин, Новокондакопшино, д.67, лит.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</si>
</sst>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  <numFmt numFmtId="169" formatCode="0.0000"/>
    <numFmt numFmtId="170" formatCode="#,##0.00000"/>
    <numFmt numFmtId="171" formatCode="0.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8">
    <xf numFmtId="0" fontId="0" fillId="0" borderId="0"/>
    <xf numFmtId="0" fontId="3" fillId="0" borderId="0"/>
    <xf numFmtId="0" fontId="5" fillId="0" borderId="2" applyBorder="0">
      <alignment horizontal="center" vertical="center" wrapText="1"/>
    </xf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9" fillId="0" borderId="3" applyNumberFormat="0" applyAlignment="0">
      <protection locked="0"/>
    </xf>
    <xf numFmtId="165" fontId="10" fillId="0" borderId="0" applyFont="0" applyFill="0" applyBorder="0" applyAlignment="0" applyProtection="0"/>
    <xf numFmtId="166" fontId="4" fillId="2" borderId="0">
      <protection locked="0"/>
    </xf>
    <xf numFmtId="0" fontId="11" fillId="0" borderId="0" applyFill="0" applyBorder="0" applyProtection="0">
      <alignment vertical="center"/>
    </xf>
    <xf numFmtId="167" fontId="4" fillId="2" borderId="0">
      <protection locked="0"/>
    </xf>
    <xf numFmtId="168" fontId="4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3" borderId="3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4" borderId="4" applyNumberFormat="0">
      <alignment horizontal="center"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5" fillId="5" borderId="5" applyNumberFormat="0" applyFont="0" applyFill="0" applyAlignment="0" applyProtection="0">
      <alignment horizontal="center" vertical="center" wrapText="1"/>
    </xf>
    <xf numFmtId="0" fontId="21" fillId="0" borderId="0" applyBorder="0">
      <alignment horizontal="center" vertical="center" wrapText="1"/>
    </xf>
    <xf numFmtId="4" fontId="4" fillId="2" borderId="6" applyBorder="0">
      <alignment horizontal="right"/>
    </xf>
    <xf numFmtId="49" fontId="4" fillId="0" borderId="0" applyBorder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" fillId="0" borderId="0"/>
    <xf numFmtId="0" fontId="3" fillId="0" borderId="0"/>
    <xf numFmtId="0" fontId="24" fillId="6" borderId="0" applyNumberFormat="0" applyBorder="0" applyAlignment="0">
      <alignment horizontal="left" vertical="center"/>
    </xf>
    <xf numFmtId="0" fontId="22" fillId="0" borderId="0"/>
    <xf numFmtId="49" fontId="2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24" fillId="0" borderId="0" applyBorder="0">
      <alignment vertical="top"/>
    </xf>
    <xf numFmtId="49" fontId="4" fillId="6" borderId="0" applyBorder="0">
      <alignment vertical="top"/>
    </xf>
    <xf numFmtId="49" fontId="4" fillId="0" borderId="0" applyBorder="0">
      <alignment vertical="top"/>
    </xf>
    <xf numFmtId="49" fontId="25" fillId="5" borderId="0" applyBorder="0">
      <alignment vertical="top"/>
    </xf>
    <xf numFmtId="49" fontId="24" fillId="0" borderId="0" applyBorder="0">
      <alignment vertical="top"/>
    </xf>
    <xf numFmtId="0" fontId="26" fillId="0" borderId="0"/>
    <xf numFmtId="49" fontId="24" fillId="0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0" fontId="22" fillId="0" borderId="0"/>
    <xf numFmtId="0" fontId="30" fillId="0" borderId="0"/>
  </cellStyleXfs>
  <cellXfs count="93">
    <xf numFmtId="0" fontId="0" fillId="0" borderId="0" xfId="0"/>
    <xf numFmtId="0" fontId="4" fillId="0" borderId="6" xfId="2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27" fillId="0" borderId="0" xfId="76" applyFont="1" applyFill="1" applyBorder="1" applyAlignment="1" applyProtection="1">
      <alignment horizontal="left" vertical="center" wrapText="1" indent="1"/>
    </xf>
    <xf numFmtId="0" fontId="27" fillId="0" borderId="0" xfId="76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" fontId="31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35" fillId="7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169" fontId="36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6" xfId="0" applyFill="1" applyBorder="1" applyAlignment="1">
      <alignment horizontal="center" wrapText="1"/>
    </xf>
    <xf numFmtId="14" fontId="0" fillId="0" borderId="6" xfId="0" applyNumberForma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" fontId="0" fillId="0" borderId="6" xfId="0" applyNumberFormat="1" applyFill="1" applyBorder="1" applyAlignment="1">
      <alignment horizontal="center" wrapText="1"/>
    </xf>
    <xf numFmtId="4" fontId="3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" fontId="0" fillId="0" borderId="0" xfId="0" applyNumberFormat="1" applyFill="1" applyAlignment="1">
      <alignment horizontal="center"/>
    </xf>
    <xf numFmtId="170" fontId="0" fillId="0" borderId="6" xfId="0" applyNumberFormat="1" applyFill="1" applyBorder="1" applyAlignment="1">
      <alignment horizont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9" fontId="30" fillId="7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4" fillId="0" borderId="6" xfId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38" fillId="0" borderId="6" xfId="0" applyFont="1" applyBorder="1" applyAlignment="1">
      <alignment horizontal="center" vertical="center"/>
    </xf>
    <xf numFmtId="3" fontId="38" fillId="0" borderId="6" xfId="0" applyNumberFormat="1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0" fontId="38" fillId="0" borderId="6" xfId="0" applyFont="1" applyFill="1" applyBorder="1" applyAlignment="1">
      <alignment vertical="center" wrapText="1"/>
    </xf>
    <xf numFmtId="169" fontId="38" fillId="0" borderId="6" xfId="77" applyNumberFormat="1" applyFont="1" applyFill="1" applyBorder="1" applyAlignment="1">
      <alignment horizontal="center" vertical="center"/>
    </xf>
    <xf numFmtId="171" fontId="38" fillId="7" borderId="6" xfId="77" applyNumberFormat="1" applyFont="1" applyFill="1" applyBorder="1" applyAlignment="1">
      <alignment horizontal="center" vertical="center"/>
    </xf>
    <xf numFmtId="171" fontId="38" fillId="0" borderId="6" xfId="77" applyNumberFormat="1" applyFont="1" applyFill="1" applyBorder="1" applyAlignment="1">
      <alignment horizontal="center" vertical="center"/>
    </xf>
    <xf numFmtId="2" fontId="38" fillId="0" borderId="6" xfId="77" applyNumberFormat="1" applyFont="1" applyFill="1" applyBorder="1" applyAlignment="1">
      <alignment horizontal="center" vertical="center"/>
    </xf>
    <xf numFmtId="3" fontId="38" fillId="0" borderId="6" xfId="77" applyNumberFormat="1" applyFont="1" applyFill="1" applyBorder="1" applyAlignment="1">
      <alignment horizontal="center" vertical="center"/>
    </xf>
    <xf numFmtId="166" fontId="38" fillId="0" borderId="6" xfId="77" applyNumberFormat="1" applyFont="1" applyFill="1" applyBorder="1" applyAlignment="1">
      <alignment horizontal="center" vertical="center"/>
    </xf>
    <xf numFmtId="169" fontId="38" fillId="0" borderId="12" xfId="77" applyNumberFormat="1" applyFont="1" applyFill="1" applyBorder="1" applyAlignment="1">
      <alignment horizontal="center" vertical="center"/>
    </xf>
    <xf numFmtId="171" fontId="38" fillId="7" borderId="12" xfId="77" applyNumberFormat="1" applyFont="1" applyFill="1" applyBorder="1" applyAlignment="1">
      <alignment horizontal="center" vertical="center"/>
    </xf>
    <xf numFmtId="171" fontId="38" fillId="0" borderId="12" xfId="77" applyNumberFormat="1" applyFont="1" applyFill="1" applyBorder="1" applyAlignment="1">
      <alignment horizontal="center" vertical="center"/>
    </xf>
    <xf numFmtId="4" fontId="38" fillId="0" borderId="6" xfId="77" applyNumberFormat="1" applyFont="1" applyFill="1" applyBorder="1" applyAlignment="1">
      <alignment horizontal="center" vertical="center"/>
    </xf>
    <xf numFmtId="0" fontId="38" fillId="0" borderId="6" xfId="77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4" fontId="38" fillId="0" borderId="0" xfId="0" applyNumberFormat="1" applyFont="1" applyAlignment="1">
      <alignment vertical="center"/>
    </xf>
    <xf numFmtId="4" fontId="2" fillId="0" borderId="6" xfId="0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27" fillId="0" borderId="7" xfId="76" applyFont="1" applyFill="1" applyBorder="1" applyAlignment="1" applyProtection="1">
      <alignment horizontal="left" vertical="center" wrapText="1" indent="1"/>
    </xf>
    <xf numFmtId="0" fontId="27" fillId="0" borderId="1" xfId="76" applyFont="1" applyFill="1" applyBorder="1" applyAlignment="1" applyProtection="1">
      <alignment horizontal="left" vertical="center" wrapText="1" indent="1"/>
    </xf>
    <xf numFmtId="0" fontId="27" fillId="0" borderId="8" xfId="76" applyFont="1" applyFill="1" applyBorder="1" applyAlignment="1" applyProtection="1">
      <alignment horizontal="left" vertical="center" wrapText="1" indent="1"/>
    </xf>
    <xf numFmtId="0" fontId="4" fillId="0" borderId="6" xfId="1" applyFont="1" applyFill="1" applyBorder="1" applyAlignment="1" applyProtection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</cellXfs>
  <cellStyles count="78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eader 3" xfId="25"/>
    <cellStyle name="Hyperlink" xfId="26"/>
    <cellStyle name="normal" xfId="27"/>
    <cellStyle name="Normal1" xfId="28"/>
    <cellStyle name="Normal2" xfId="29"/>
    <cellStyle name="Percent1" xfId="30"/>
    <cellStyle name="Title 4" xfId="31"/>
    <cellStyle name="Гиперссылка 2" xfId="32"/>
    <cellStyle name="Гиперссылка 2 2" xfId="33"/>
    <cellStyle name="Гиперссылка 3" xfId="34"/>
    <cellStyle name="Гиперссылка 4" xfId="35"/>
    <cellStyle name="Гиперссылка 4 2" xfId="36"/>
    <cellStyle name="Гиперссылка 5" xfId="37"/>
    <cellStyle name="Границы" xfId="38"/>
    <cellStyle name="Заголовок" xfId="39"/>
    <cellStyle name="ЗаголовокСтолбца" xfId="2"/>
    <cellStyle name="Значение" xfId="40"/>
    <cellStyle name="Обычный" xfId="0" builtinId="0"/>
    <cellStyle name="Обычный 10" xfId="41"/>
    <cellStyle name="Обычный 11 10 2" xfId="77"/>
    <cellStyle name="Обычный 12" xfId="42"/>
    <cellStyle name="Обычный 12 2" xfId="43"/>
    <cellStyle name="Обычный 12 3" xfId="44"/>
    <cellStyle name="Обычный 12 4" xfId="45"/>
    <cellStyle name="Обычный 14" xfId="46"/>
    <cellStyle name="Обычный 14 2" xfId="47"/>
    <cellStyle name="Обычный 14 2 2" xfId="48"/>
    <cellStyle name="Обычный 14 3" xfId="49"/>
    <cellStyle name="Обычный 14 3 2" xfId="50"/>
    <cellStyle name="Обычный 14 4" xfId="51"/>
    <cellStyle name="Обычный 14 4 2" xfId="52"/>
    <cellStyle name="Обычный 14 5" xfId="53"/>
    <cellStyle name="Обычный 14 6" xfId="54"/>
    <cellStyle name="Обычный 14 7" xfId="55"/>
    <cellStyle name="Обычный 14 8" xfId="56"/>
    <cellStyle name="Обычный 14 9" xfId="57"/>
    <cellStyle name="Обычный 15" xfId="58"/>
    <cellStyle name="Обычный 2" xfId="59"/>
    <cellStyle name="Обычный 2 10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3 2 2" xfId="66"/>
    <cellStyle name="Обычный 3 3" xfId="67"/>
    <cellStyle name="Обычный 3 4" xfId="68"/>
    <cellStyle name="Обычный 4" xfId="69"/>
    <cellStyle name="Обычный 5" xfId="70"/>
    <cellStyle name="Обычный 5 2" xfId="71"/>
    <cellStyle name="Обычный 6" xfId="72"/>
    <cellStyle name="Обычный 7" xfId="73"/>
    <cellStyle name="Обычный 8" xfId="74"/>
    <cellStyle name="Обычный 9" xfId="75"/>
    <cellStyle name="Обычный_Мониторинг инвестиций" xfId="1"/>
    <cellStyle name="Обычный_Шаблон по источникам для Модуля Реестр (2)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59;&#1087;&#1088;&#1072;&#1074;&#1083;&#1077;&#1085;&#1080;&#1077;%20&#1080;&#1085;&#1074;&#1077;&#1089;&#1090;&#1080;&#1094;&#1080;&#1086;&#1085;&#1085;&#1086;&#1075;&#1086;%20&#1087;&#1083;&#1072;&#1085;&#1080;&#1088;&#1086;&#1074;&#1072;&#1085;&#1080;&#1103;\&#1048;&#1055;%20&#1089;&#1086;&#1073;&#1089;&#1090;&#1074;&#1077;&#1085;&#1085;&#1099;&#1077;%20&#1089;&#1088;&#1077;&#1076;&#1089;&#1090;&#1074;&#1072;\&#1056;&#1072;&#1089;&#1082;&#1088;&#1099;&#1090;&#1080;&#1077;%20&#1080;&#1085;&#1092;&#1086;&#1088;&#1084;&#1072;&#1094;&#1080;&#1080;%20&#1048;&#1055;2019-2023\&#1054;&#1090;&#1095;&#1105;&#1090;&#1099;%20&#1087;&#1086;%20&#1048;&#1055;%20&#1075;&#1086;&#1076;&#1086;&#1074;&#1099;&#1077;\&#1050;&#1086;&#1087;&#1080;&#1103;%20FAS%20JKH%20OPEN%20INFO%20BALANCE%20WARM(v1%200%203)_&#1057;&#1055;&#1073;%2020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59;&#1087;&#1088;&#1072;&#1074;&#1083;&#1077;&#1085;&#1080;&#1077;%20&#1080;&#1085;&#1074;&#1077;&#1089;&#1090;&#1080;&#1094;&#1080;&#1086;&#1085;&#1085;&#1086;&#1075;&#1086;%20&#1087;&#1083;&#1072;&#1085;&#1080;&#1088;&#1086;&#1074;&#1072;&#1085;&#1080;&#1103;\&#1048;&#1055;%20&#1089;&#1086;&#1073;&#1089;&#1090;&#1074;&#1077;&#1085;&#1085;&#1099;&#1077;%20&#1089;&#1088;&#1077;&#1076;&#1089;&#1090;&#1074;&#1072;\&#1056;&#1072;&#1089;&#1082;&#1088;&#1099;&#1090;&#1080;&#1077;%20&#1080;&#1085;&#1092;&#1086;&#1088;&#1084;&#1072;&#1094;&#1080;&#1080;%20&#1048;&#1055;2019-2023\&#1054;&#1090;&#1095;&#1105;&#1090;&#1099;%20&#1087;&#1086;%20&#1048;&#1055;%20&#1075;&#1086;&#1076;&#1086;&#1074;&#1099;&#1077;\&#1057;&#1090;&#1072;&#1085;&#1076;&#1072;&#1088;&#1090;&#1099;%20&#1054;&#1090;&#1095;&#1105;&#1090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Копия FAS JKH OPEN INFO BALANCE"/>
    </sheetNames>
    <sheetDataSet>
      <sheetData sheetId="0"/>
      <sheetData sheetId="1"/>
      <sheetData sheetId="2">
        <row r="3">
          <cell r="B3" t="str">
            <v>Версия 1.0.3</v>
          </cell>
        </row>
      </sheetData>
      <sheetData sheetId="3"/>
      <sheetData sheetId="4">
        <row r="7">
          <cell r="F7" t="str">
            <v>г.Санкт-Петербург</v>
          </cell>
        </row>
        <row r="14">
          <cell r="F14" t="str">
            <v>04.04.2019</v>
          </cell>
        </row>
        <row r="20">
          <cell r="F20">
            <v>2018</v>
          </cell>
        </row>
        <row r="26">
          <cell r="F26" t="str">
            <v>ГУП "ТЭК СПб"</v>
          </cell>
        </row>
        <row r="36">
          <cell r="F36" t="str">
            <v>да</v>
          </cell>
        </row>
        <row r="37">
          <cell r="F37" t="str">
            <v>01.04.2019</v>
          </cell>
        </row>
      </sheetData>
      <sheetData sheetId="5"/>
      <sheetData sheetId="6"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 t="str">
            <v/>
          </cell>
        </row>
        <row r="25">
          <cell r="I25">
            <v>0</v>
          </cell>
        </row>
      </sheetData>
      <sheetData sheetId="7"/>
      <sheetData sheetId="8">
        <row r="23">
          <cell r="G23">
            <v>22</v>
          </cell>
        </row>
        <row r="29">
          <cell r="G29">
            <v>29406668.979899999</v>
          </cell>
        </row>
        <row r="30">
          <cell r="G30">
            <v>36500143.694982506</v>
          </cell>
        </row>
        <row r="86">
          <cell r="G86">
            <v>474026.44300000003</v>
          </cell>
          <cell r="H86">
            <v>0</v>
          </cell>
        </row>
        <row r="87">
          <cell r="G87" t="str">
            <v>отсутствует</v>
          </cell>
          <cell r="H87">
            <v>0</v>
          </cell>
        </row>
        <row r="89">
          <cell r="G89" t="str">
            <v>отсутствует</v>
          </cell>
          <cell r="H8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 t="str">
            <v>город Санкт-Петербург, город Санкт-Петербург (40000000);</v>
          </cell>
        </row>
      </sheetData>
      <sheetData sheetId="60"/>
      <sheetData sheetId="6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4.5"/>
      <sheetName val="Лист1"/>
    </sheetNames>
    <sheetDataSet>
      <sheetData sheetId="0">
        <row r="20">
          <cell r="W20" t="str">
            <v>y</v>
          </cell>
        </row>
        <row r="21">
          <cell r="W21" t="str">
            <v>i</v>
          </cell>
        </row>
        <row r="23">
          <cell r="W23" t="str">
            <v>y</v>
          </cell>
        </row>
        <row r="24">
          <cell r="W24" t="str">
            <v>i</v>
          </cell>
        </row>
        <row r="25">
          <cell r="W25" t="str">
            <v>i</v>
          </cell>
        </row>
        <row r="26">
          <cell r="W26" t="str">
            <v>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6"/>
  <sheetViews>
    <sheetView tabSelected="1" zoomScale="75" zoomScaleNormal="75" workbookViewId="0">
      <pane xSplit="2" ySplit="7" topLeftCell="L8" activePane="bottomRight" state="frozen"/>
      <selection pane="topRight" activeCell="C1" sqref="C1"/>
      <selection pane="bottomLeft" activeCell="A8" sqref="A8"/>
      <selection pane="bottomRight" activeCell="Q15" sqref="Q15"/>
    </sheetView>
  </sheetViews>
  <sheetFormatPr defaultColWidth="9.140625" defaultRowHeight="15" outlineLevelRow="2"/>
  <cols>
    <col min="1" max="1" width="7.7109375" style="25" customWidth="1"/>
    <col min="2" max="2" width="35" style="26" customWidth="1"/>
    <col min="3" max="3" width="9.5703125" style="25" customWidth="1"/>
    <col min="4" max="4" width="26.42578125" style="25" customWidth="1"/>
    <col min="5" max="5" width="18.7109375" style="25" customWidth="1"/>
    <col min="6" max="6" width="17.28515625" style="25" customWidth="1"/>
    <col min="7" max="19" width="25.7109375" style="25" customWidth="1"/>
    <col min="20" max="16384" width="9.140625" style="26"/>
  </cols>
  <sheetData>
    <row r="1" spans="1:20">
      <c r="A1" s="76" t="s">
        <v>14</v>
      </c>
      <c r="B1" s="77"/>
      <c r="C1" s="77"/>
      <c r="D1" s="78"/>
    </row>
    <row r="2" spans="1:20">
      <c r="A2" s="4"/>
      <c r="B2" s="3"/>
      <c r="C2" s="4"/>
      <c r="D2" s="3"/>
    </row>
    <row r="3" spans="1:20" s="27" customFormat="1">
      <c r="A3" s="80" t="s">
        <v>157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</row>
    <row r="4" spans="1:20" s="27" customFormat="1" ht="165.75" customHeight="1">
      <c r="A4" s="79" t="s">
        <v>0</v>
      </c>
      <c r="B4" s="79" t="s">
        <v>1</v>
      </c>
      <c r="C4" s="79" t="s">
        <v>15</v>
      </c>
      <c r="D4" s="83" t="s">
        <v>225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0" s="27" customFormat="1" ht="35.25" customHeight="1">
      <c r="A5" s="79"/>
      <c r="B5" s="79"/>
      <c r="C5" s="79"/>
      <c r="D5" s="1" t="s">
        <v>16</v>
      </c>
      <c r="E5" s="1" t="s">
        <v>17</v>
      </c>
      <c r="F5" s="1" t="s">
        <v>203</v>
      </c>
      <c r="G5" s="1" t="s">
        <v>200</v>
      </c>
      <c r="H5" s="1" t="s">
        <v>201</v>
      </c>
      <c r="I5" s="1" t="s">
        <v>202</v>
      </c>
      <c r="J5" s="1" t="s">
        <v>204</v>
      </c>
      <c r="K5" s="1" t="s">
        <v>205</v>
      </c>
      <c r="L5" s="1" t="s">
        <v>206</v>
      </c>
      <c r="M5" s="1" t="s">
        <v>207</v>
      </c>
      <c r="N5" s="1" t="s">
        <v>208</v>
      </c>
      <c r="O5" s="1" t="s">
        <v>209</v>
      </c>
      <c r="P5" s="1" t="s">
        <v>210</v>
      </c>
      <c r="Q5" s="1" t="s">
        <v>211</v>
      </c>
      <c r="R5" s="1" t="s">
        <v>216</v>
      </c>
      <c r="S5" s="1" t="s">
        <v>217</v>
      </c>
    </row>
    <row r="6" spans="1:20" s="27" customFormat="1">
      <c r="A6" s="28" t="s">
        <v>2</v>
      </c>
      <c r="B6" s="28" t="s">
        <v>3</v>
      </c>
      <c r="C6" s="28" t="s">
        <v>18</v>
      </c>
      <c r="D6" s="28" t="s">
        <v>19</v>
      </c>
      <c r="E6" s="28" t="s">
        <v>20</v>
      </c>
      <c r="F6" s="28" t="s">
        <v>21</v>
      </c>
      <c r="G6" s="28" t="s">
        <v>222</v>
      </c>
      <c r="H6" s="28" t="s">
        <v>22</v>
      </c>
      <c r="I6" s="28" t="s">
        <v>23</v>
      </c>
      <c r="J6" s="28" t="s">
        <v>24</v>
      </c>
      <c r="K6" s="28" t="s">
        <v>25</v>
      </c>
      <c r="L6" s="28" t="s">
        <v>26</v>
      </c>
      <c r="M6" s="28" t="s">
        <v>27</v>
      </c>
      <c r="N6" s="28" t="s">
        <v>28</v>
      </c>
      <c r="O6" s="28" t="s">
        <v>239</v>
      </c>
      <c r="P6" s="28" t="s">
        <v>29</v>
      </c>
      <c r="Q6" s="28" t="s">
        <v>30</v>
      </c>
      <c r="R6" s="28" t="s">
        <v>240</v>
      </c>
      <c r="S6" s="28" t="s">
        <v>241</v>
      </c>
    </row>
    <row r="7" spans="1:20" ht="270">
      <c r="A7" s="2">
        <v>1</v>
      </c>
      <c r="B7" s="72" t="s">
        <v>4</v>
      </c>
      <c r="C7" s="42" t="s">
        <v>5</v>
      </c>
      <c r="D7" s="72" t="s">
        <v>226</v>
      </c>
      <c r="E7" s="72" t="s">
        <v>6</v>
      </c>
      <c r="F7" s="72" t="s">
        <v>227</v>
      </c>
      <c r="G7" s="72" t="s">
        <v>7</v>
      </c>
      <c r="H7" s="72" t="s">
        <v>212</v>
      </c>
      <c r="I7" s="72" t="s">
        <v>8</v>
      </c>
      <c r="J7" s="72" t="s">
        <v>9</v>
      </c>
      <c r="K7" s="72" t="s">
        <v>213</v>
      </c>
      <c r="L7" s="72" t="s">
        <v>214</v>
      </c>
      <c r="M7" s="72" t="s">
        <v>10</v>
      </c>
      <c r="N7" s="72" t="s">
        <v>11</v>
      </c>
      <c r="O7" s="72" t="s">
        <v>12</v>
      </c>
      <c r="P7" s="72" t="s">
        <v>215</v>
      </c>
      <c r="Q7" s="72" t="s">
        <v>218</v>
      </c>
      <c r="R7" s="72" t="s">
        <v>219</v>
      </c>
      <c r="S7" s="72" t="s">
        <v>13</v>
      </c>
    </row>
    <row r="8" spans="1:20" ht="30" outlineLevel="2">
      <c r="A8" s="28">
        <v>2</v>
      </c>
      <c r="B8" s="72" t="s">
        <v>31</v>
      </c>
      <c r="C8" s="28" t="s">
        <v>5</v>
      </c>
      <c r="D8" s="72" t="s">
        <v>228</v>
      </c>
      <c r="E8" s="28" t="s">
        <v>5</v>
      </c>
      <c r="F8" s="28" t="s">
        <v>5</v>
      </c>
      <c r="G8" s="28" t="s">
        <v>5</v>
      </c>
      <c r="H8" s="28" t="s">
        <v>5</v>
      </c>
      <c r="I8" s="28" t="s">
        <v>5</v>
      </c>
      <c r="J8" s="28" t="s">
        <v>5</v>
      </c>
      <c r="K8" s="28" t="s">
        <v>5</v>
      </c>
      <c r="L8" s="28" t="s">
        <v>5</v>
      </c>
      <c r="M8" s="28" t="s">
        <v>5</v>
      </c>
      <c r="N8" s="28" t="s">
        <v>5</v>
      </c>
      <c r="O8" s="28"/>
      <c r="P8" s="28"/>
      <c r="Q8" s="28"/>
      <c r="R8" s="28"/>
      <c r="S8" s="28" t="s">
        <v>5</v>
      </c>
    </row>
    <row r="9" spans="1:20" ht="30" outlineLevel="2">
      <c r="A9" s="28" t="s">
        <v>32</v>
      </c>
      <c r="B9" s="72" t="s">
        <v>33</v>
      </c>
      <c r="C9" s="28" t="s">
        <v>5</v>
      </c>
      <c r="D9" s="72" t="s">
        <v>242</v>
      </c>
      <c r="E9" s="28" t="s">
        <v>5</v>
      </c>
      <c r="F9" s="28" t="s">
        <v>5</v>
      </c>
      <c r="G9" s="28" t="s">
        <v>5</v>
      </c>
      <c r="H9" s="28" t="s">
        <v>5</v>
      </c>
      <c r="I9" s="28" t="s">
        <v>5</v>
      </c>
      <c r="J9" s="28" t="s">
        <v>5</v>
      </c>
      <c r="K9" s="28" t="s">
        <v>5</v>
      </c>
      <c r="L9" s="28" t="s">
        <v>5</v>
      </c>
      <c r="M9" s="28" t="s">
        <v>5</v>
      </c>
      <c r="N9" s="28" t="s">
        <v>5</v>
      </c>
      <c r="O9" s="28"/>
      <c r="P9" s="28"/>
      <c r="Q9" s="28"/>
      <c r="R9" s="28"/>
      <c r="S9" s="28" t="s">
        <v>5</v>
      </c>
    </row>
    <row r="10" spans="1:20" ht="75" outlineLevel="2">
      <c r="A10" s="28" t="s">
        <v>18</v>
      </c>
      <c r="B10" s="72" t="s">
        <v>34</v>
      </c>
      <c r="C10" s="28" t="s">
        <v>5</v>
      </c>
      <c r="D10" s="72" t="s">
        <v>229</v>
      </c>
      <c r="E10" s="28" t="s">
        <v>5</v>
      </c>
      <c r="F10" s="28" t="s">
        <v>5</v>
      </c>
      <c r="G10" s="28" t="s">
        <v>5</v>
      </c>
      <c r="H10" s="28" t="s">
        <v>5</v>
      </c>
      <c r="I10" s="28" t="s">
        <v>5</v>
      </c>
      <c r="J10" s="28" t="s">
        <v>5</v>
      </c>
      <c r="K10" s="28" t="s">
        <v>5</v>
      </c>
      <c r="L10" s="28" t="s">
        <v>5</v>
      </c>
      <c r="M10" s="28" t="s">
        <v>5</v>
      </c>
      <c r="N10" s="28" t="s">
        <v>5</v>
      </c>
      <c r="O10" s="28"/>
      <c r="P10" s="28"/>
      <c r="Q10" s="28"/>
      <c r="R10" s="28"/>
      <c r="S10" s="28" t="s">
        <v>5</v>
      </c>
    </row>
    <row r="11" spans="1:20" ht="30" outlineLevel="2">
      <c r="A11" s="28" t="s">
        <v>19</v>
      </c>
      <c r="B11" s="72" t="s">
        <v>35</v>
      </c>
      <c r="C11" s="28" t="s">
        <v>5</v>
      </c>
      <c r="D11" s="72" t="s">
        <v>36</v>
      </c>
      <c r="E11" s="28" t="s">
        <v>5</v>
      </c>
      <c r="F11" s="28" t="s">
        <v>5</v>
      </c>
      <c r="G11" s="28" t="s">
        <v>5</v>
      </c>
      <c r="H11" s="28" t="s">
        <v>5</v>
      </c>
      <c r="I11" s="28" t="s">
        <v>5</v>
      </c>
      <c r="J11" s="28" t="s">
        <v>5</v>
      </c>
      <c r="K11" s="28" t="s">
        <v>5</v>
      </c>
      <c r="L11" s="28" t="s">
        <v>5</v>
      </c>
      <c r="M11" s="28" t="s">
        <v>5</v>
      </c>
      <c r="N11" s="28" t="s">
        <v>5</v>
      </c>
      <c r="O11" s="28"/>
      <c r="P11" s="28"/>
      <c r="Q11" s="28"/>
      <c r="R11" s="28"/>
      <c r="S11" s="28" t="s">
        <v>5</v>
      </c>
    </row>
    <row r="12" spans="1:20" ht="120" outlineLevel="2">
      <c r="A12" s="28" t="s">
        <v>37</v>
      </c>
      <c r="B12" s="72" t="s">
        <v>38</v>
      </c>
      <c r="C12" s="28" t="s">
        <v>5</v>
      </c>
      <c r="D12" s="72" t="s">
        <v>39</v>
      </c>
      <c r="E12" s="28" t="s">
        <v>5</v>
      </c>
      <c r="F12" s="28" t="s">
        <v>5</v>
      </c>
      <c r="G12" s="28" t="s">
        <v>5</v>
      </c>
      <c r="H12" s="28" t="s">
        <v>5</v>
      </c>
      <c r="I12" s="28" t="s">
        <v>5</v>
      </c>
      <c r="J12" s="28" t="s">
        <v>5</v>
      </c>
      <c r="K12" s="28" t="s">
        <v>5</v>
      </c>
      <c r="L12" s="28" t="s">
        <v>5</v>
      </c>
      <c r="M12" s="28" t="s">
        <v>5</v>
      </c>
      <c r="N12" s="28" t="s">
        <v>5</v>
      </c>
      <c r="O12" s="28"/>
      <c r="P12" s="28"/>
      <c r="Q12" s="28"/>
      <c r="R12" s="28"/>
      <c r="S12" s="28" t="s">
        <v>5</v>
      </c>
    </row>
    <row r="13" spans="1:20" ht="45" outlineLevel="2">
      <c r="A13" s="28" t="s">
        <v>40</v>
      </c>
      <c r="B13" s="72" t="s">
        <v>41</v>
      </c>
      <c r="C13" s="28" t="s">
        <v>5</v>
      </c>
      <c r="D13" s="29" t="s">
        <v>230</v>
      </c>
      <c r="E13" s="29">
        <v>43466</v>
      </c>
      <c r="F13" s="29">
        <v>43466</v>
      </c>
      <c r="G13" s="29">
        <v>43466</v>
      </c>
      <c r="H13" s="29">
        <v>43831</v>
      </c>
      <c r="I13" s="29">
        <v>43466</v>
      </c>
      <c r="J13" s="29">
        <v>43466</v>
      </c>
      <c r="K13" s="29">
        <v>43466</v>
      </c>
      <c r="L13" s="29">
        <v>43466</v>
      </c>
      <c r="M13" s="29">
        <v>43466</v>
      </c>
      <c r="N13" s="29">
        <v>43466</v>
      </c>
      <c r="O13" s="29">
        <v>43466</v>
      </c>
      <c r="P13" s="29">
        <v>43466</v>
      </c>
      <c r="Q13" s="29"/>
      <c r="R13" s="29"/>
      <c r="S13" s="29">
        <v>43466</v>
      </c>
    </row>
    <row r="14" spans="1:20" ht="45" outlineLevel="2">
      <c r="A14" s="28" t="s">
        <v>42</v>
      </c>
      <c r="B14" s="72" t="s">
        <v>43</v>
      </c>
      <c r="C14" s="28" t="s">
        <v>5</v>
      </c>
      <c r="D14" s="29" t="s">
        <v>231</v>
      </c>
      <c r="E14" s="29">
        <v>45291</v>
      </c>
      <c r="F14" s="29">
        <v>45291</v>
      </c>
      <c r="G14" s="29">
        <v>45291</v>
      </c>
      <c r="H14" s="29">
        <v>45291</v>
      </c>
      <c r="I14" s="29">
        <v>45291</v>
      </c>
      <c r="J14" s="29">
        <v>45291</v>
      </c>
      <c r="K14" s="29">
        <v>45291</v>
      </c>
      <c r="L14" s="29">
        <v>45291</v>
      </c>
      <c r="M14" s="29">
        <v>45291</v>
      </c>
      <c r="N14" s="29">
        <v>45291</v>
      </c>
      <c r="O14" s="29">
        <v>45291</v>
      </c>
      <c r="P14" s="29">
        <v>45291</v>
      </c>
      <c r="Q14" s="29"/>
      <c r="R14" s="29"/>
      <c r="S14" s="29">
        <v>45291</v>
      </c>
    </row>
    <row r="15" spans="1:20" ht="105" outlineLevel="2">
      <c r="A15" s="28" t="s">
        <v>44</v>
      </c>
      <c r="B15" s="72" t="s">
        <v>45</v>
      </c>
      <c r="C15" s="28" t="s">
        <v>46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20" outlineLevel="1">
      <c r="A16" s="28" t="s">
        <v>47</v>
      </c>
      <c r="B16" s="30">
        <v>2021</v>
      </c>
      <c r="C16" s="28" t="s">
        <v>46</v>
      </c>
      <c r="D16" s="67">
        <f>D17+D18+D19</f>
        <v>9249305.624482723</v>
      </c>
      <c r="E16" s="67">
        <f t="shared" ref="E16:S16" si="0">E17+E18+E19</f>
        <v>143643.03734999997</v>
      </c>
      <c r="F16" s="67">
        <f t="shared" si="0"/>
        <v>28733.06</v>
      </c>
      <c r="G16" s="67">
        <f t="shared" si="0"/>
        <v>338073.90269000002</v>
      </c>
      <c r="H16" s="67">
        <f t="shared" si="0"/>
        <v>3150</v>
      </c>
      <c r="I16" s="67">
        <f t="shared" si="0"/>
        <v>80070.553</v>
      </c>
      <c r="J16" s="67">
        <f t="shared" si="0"/>
        <v>45584.545610677967</v>
      </c>
      <c r="K16" s="67">
        <f t="shared" si="0"/>
        <v>3892796.0432000002</v>
      </c>
      <c r="L16" s="67">
        <f t="shared" si="0"/>
        <v>2313788.2268987112</v>
      </c>
      <c r="M16" s="67">
        <f t="shared" si="0"/>
        <v>169443.35</v>
      </c>
      <c r="N16" s="67">
        <f t="shared" si="0"/>
        <v>93835.516589999985</v>
      </c>
      <c r="O16" s="67">
        <f t="shared" si="0"/>
        <v>1197734.2870000002</v>
      </c>
      <c r="P16" s="67">
        <f t="shared" si="0"/>
        <v>338281.29308000003</v>
      </c>
      <c r="Q16" s="67">
        <f t="shared" si="0"/>
        <v>352082.10697000002</v>
      </c>
      <c r="R16" s="67">
        <f t="shared" si="0"/>
        <v>243641.41876</v>
      </c>
      <c r="S16" s="67">
        <f t="shared" si="0"/>
        <v>8448.2833333333328</v>
      </c>
    </row>
    <row r="17" spans="1:19" s="75" customFormat="1" outlineLevel="1">
      <c r="A17" s="73" t="s">
        <v>48</v>
      </c>
      <c r="B17" s="30" t="s">
        <v>49</v>
      </c>
      <c r="C17" s="33" t="s">
        <v>46</v>
      </c>
      <c r="D17" s="67">
        <f>E17+F17+G17+H17+I17+J17+K17+L17++M17+N17+O17+P17+Q16:Q17+R17+S17</f>
        <v>5457454.1244427226</v>
      </c>
      <c r="E17" s="67">
        <v>0</v>
      </c>
      <c r="F17" s="67">
        <v>0</v>
      </c>
      <c r="G17" s="67">
        <v>0</v>
      </c>
      <c r="H17" s="67">
        <v>0</v>
      </c>
      <c r="I17" s="67">
        <v>60023.152999999998</v>
      </c>
      <c r="J17" s="67">
        <v>45584.545610677967</v>
      </c>
      <c r="K17" s="67">
        <v>872247.3432</v>
      </c>
      <c r="L17" s="67">
        <v>2313788.2268987112</v>
      </c>
      <c r="M17" s="67">
        <v>24494.050000000017</v>
      </c>
      <c r="N17" s="67">
        <v>93835.516589999985</v>
      </c>
      <c r="O17" s="67">
        <v>1105028.1870000002</v>
      </c>
      <c r="P17" s="67">
        <v>338281.29308000003</v>
      </c>
      <c r="Q17" s="67">
        <v>352082.10697000002</v>
      </c>
      <c r="R17" s="67">
        <v>243641.41876</v>
      </c>
      <c r="S17" s="67">
        <v>8448.2833333333328</v>
      </c>
    </row>
    <row r="18" spans="1:19" s="75" customFormat="1" ht="30" outlineLevel="1">
      <c r="A18" s="73" t="s">
        <v>50</v>
      </c>
      <c r="B18" s="30" t="s">
        <v>51</v>
      </c>
      <c r="C18" s="33" t="s">
        <v>46</v>
      </c>
      <c r="D18" s="67">
        <f>E18+F18+G18+H18+I18+J18+K18+L18++M18+N18+O18+P18+Q17:Q18+R18+S18</f>
        <v>513600.00003999996</v>
      </c>
      <c r="E18" s="67">
        <v>143643.03734999997</v>
      </c>
      <c r="F18" s="67">
        <v>28733.06</v>
      </c>
      <c r="G18" s="67">
        <v>338073.90269000002</v>
      </c>
      <c r="H18" s="67">
        <v>3150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</row>
    <row r="19" spans="1:19" s="75" customFormat="1" ht="30" outlineLevel="1">
      <c r="A19" s="74" t="s">
        <v>52</v>
      </c>
      <c r="B19" s="67" t="s">
        <v>53</v>
      </c>
      <c r="C19" s="67" t="s">
        <v>46</v>
      </c>
      <c r="D19" s="67">
        <f>E19+F19+G19+H19+I19+J19+K19+L19++M19+N19+O19+P19+Q18:Q19+R19+S19</f>
        <v>3278251.5</v>
      </c>
      <c r="E19" s="67">
        <v>0</v>
      </c>
      <c r="F19" s="67">
        <v>0</v>
      </c>
      <c r="G19" s="67">
        <v>0</v>
      </c>
      <c r="H19" s="67">
        <v>0</v>
      </c>
      <c r="I19" s="67">
        <v>20047.400000000001</v>
      </c>
      <c r="J19" s="67"/>
      <c r="K19" s="67">
        <v>3020548.7</v>
      </c>
      <c r="L19" s="67"/>
      <c r="M19" s="67">
        <v>144949.29999999999</v>
      </c>
      <c r="N19" s="67">
        <v>0</v>
      </c>
      <c r="O19" s="67">
        <v>92706.099999999991</v>
      </c>
      <c r="P19" s="67">
        <v>0</v>
      </c>
      <c r="Q19" s="67">
        <v>0</v>
      </c>
      <c r="R19" s="67">
        <v>0</v>
      </c>
      <c r="S19" s="67">
        <v>0</v>
      </c>
    </row>
    <row r="20" spans="1:19" ht="30" outlineLevel="2">
      <c r="A20" s="28" t="s">
        <v>54</v>
      </c>
      <c r="B20" s="40" t="s">
        <v>55</v>
      </c>
      <c r="C20" s="28" t="s">
        <v>5</v>
      </c>
      <c r="D20" s="31" t="s">
        <v>5</v>
      </c>
      <c r="E20" s="31" t="s">
        <v>5</v>
      </c>
      <c r="F20" s="31" t="s">
        <v>5</v>
      </c>
      <c r="G20" s="31" t="s">
        <v>5</v>
      </c>
      <c r="H20" s="31" t="s">
        <v>5</v>
      </c>
      <c r="I20" s="31" t="s">
        <v>5</v>
      </c>
      <c r="J20" s="31" t="s">
        <v>5</v>
      </c>
      <c r="K20" s="31" t="s">
        <v>5</v>
      </c>
      <c r="L20" s="31" t="s">
        <v>5</v>
      </c>
      <c r="M20" s="31" t="s">
        <v>5</v>
      </c>
      <c r="N20" s="31" t="s">
        <v>5</v>
      </c>
      <c r="O20" s="31"/>
      <c r="P20" s="31"/>
      <c r="Q20" s="31"/>
      <c r="R20" s="31"/>
      <c r="S20" s="31" t="s">
        <v>5</v>
      </c>
    </row>
    <row r="21" spans="1:19" outlineLevel="2">
      <c r="A21" s="28" t="s">
        <v>56</v>
      </c>
      <c r="B21" s="40" t="s">
        <v>57</v>
      </c>
      <c r="C21" s="28" t="s">
        <v>5</v>
      </c>
      <c r="D21" s="31" t="s">
        <v>5</v>
      </c>
      <c r="E21" s="31" t="s">
        <v>5</v>
      </c>
      <c r="F21" s="31" t="s">
        <v>5</v>
      </c>
      <c r="G21" s="31" t="s">
        <v>5</v>
      </c>
      <c r="H21" s="31" t="s">
        <v>5</v>
      </c>
      <c r="I21" s="31" t="s">
        <v>5</v>
      </c>
      <c r="J21" s="31" t="s">
        <v>5</v>
      </c>
      <c r="K21" s="31" t="s">
        <v>5</v>
      </c>
      <c r="L21" s="31" t="s">
        <v>5</v>
      </c>
      <c r="M21" s="31" t="s">
        <v>5</v>
      </c>
      <c r="N21" s="31" t="s">
        <v>5</v>
      </c>
      <c r="O21" s="31"/>
      <c r="P21" s="31"/>
      <c r="Q21" s="31"/>
      <c r="R21" s="31"/>
      <c r="S21" s="31" t="s">
        <v>5</v>
      </c>
    </row>
    <row r="22" spans="1:19" outlineLevel="2">
      <c r="A22" s="28" t="s">
        <v>58</v>
      </c>
      <c r="B22" s="40" t="s">
        <v>59</v>
      </c>
      <c r="C22" s="28" t="s">
        <v>60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outlineLevel="2">
      <c r="A23" s="28" t="s">
        <v>61</v>
      </c>
      <c r="B23" s="40" t="s">
        <v>62</v>
      </c>
      <c r="C23" s="28" t="s">
        <v>60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30" outlineLevel="2">
      <c r="A24" s="28" t="s">
        <v>63</v>
      </c>
      <c r="B24" s="40" t="s">
        <v>64</v>
      </c>
      <c r="C24" s="28" t="s">
        <v>5</v>
      </c>
      <c r="D24" s="31" t="s">
        <v>5</v>
      </c>
      <c r="E24" s="31" t="s">
        <v>5</v>
      </c>
      <c r="F24" s="31" t="s">
        <v>5</v>
      </c>
      <c r="G24" s="31" t="s">
        <v>5</v>
      </c>
      <c r="H24" s="31" t="s">
        <v>5</v>
      </c>
      <c r="I24" s="31" t="s">
        <v>5</v>
      </c>
      <c r="J24" s="31" t="s">
        <v>5</v>
      </c>
      <c r="K24" s="31" t="s">
        <v>5</v>
      </c>
      <c r="L24" s="31" t="s">
        <v>5</v>
      </c>
      <c r="M24" s="31" t="s">
        <v>5</v>
      </c>
      <c r="N24" s="31" t="s">
        <v>5</v>
      </c>
      <c r="O24" s="31"/>
      <c r="P24" s="31"/>
      <c r="Q24" s="31"/>
      <c r="R24" s="31"/>
      <c r="S24" s="31" t="s">
        <v>5</v>
      </c>
    </row>
    <row r="25" spans="1:19" outlineLevel="2">
      <c r="A25" s="28" t="s">
        <v>65</v>
      </c>
      <c r="B25" s="40" t="s">
        <v>59</v>
      </c>
      <c r="C25" s="28" t="s">
        <v>66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outlineLevel="2">
      <c r="A26" s="28" t="s">
        <v>67</v>
      </c>
      <c r="B26" s="40" t="s">
        <v>62</v>
      </c>
      <c r="C26" s="28" t="s">
        <v>66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45" outlineLevel="2">
      <c r="A27" s="28" t="s">
        <v>68</v>
      </c>
      <c r="B27" s="40" t="s">
        <v>69</v>
      </c>
      <c r="C27" s="28" t="s">
        <v>5</v>
      </c>
      <c r="D27" s="31" t="s">
        <v>5</v>
      </c>
      <c r="E27" s="31" t="s">
        <v>5</v>
      </c>
      <c r="F27" s="31" t="s">
        <v>5</v>
      </c>
      <c r="G27" s="31" t="s">
        <v>5</v>
      </c>
      <c r="H27" s="31" t="s">
        <v>5</v>
      </c>
      <c r="I27" s="31" t="s">
        <v>5</v>
      </c>
      <c r="J27" s="31" t="s">
        <v>5</v>
      </c>
      <c r="K27" s="31" t="s">
        <v>5</v>
      </c>
      <c r="L27" s="31" t="s">
        <v>5</v>
      </c>
      <c r="M27" s="31" t="s">
        <v>5</v>
      </c>
      <c r="N27" s="31" t="s">
        <v>5</v>
      </c>
      <c r="O27" s="31"/>
      <c r="P27" s="31"/>
      <c r="Q27" s="31"/>
      <c r="R27" s="31"/>
      <c r="S27" s="31" t="s">
        <v>5</v>
      </c>
    </row>
    <row r="28" spans="1:19" ht="30" outlineLevel="2">
      <c r="A28" s="28" t="s">
        <v>70</v>
      </c>
      <c r="B28" s="40" t="s">
        <v>59</v>
      </c>
      <c r="C28" s="28" t="s">
        <v>71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30" outlineLevel="2">
      <c r="A29" s="28" t="s">
        <v>72</v>
      </c>
      <c r="B29" s="40" t="s">
        <v>62</v>
      </c>
      <c r="C29" s="28" t="s">
        <v>71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30" outlineLevel="2">
      <c r="A30" s="28" t="s">
        <v>73</v>
      </c>
      <c r="B30" s="40" t="s">
        <v>74</v>
      </c>
      <c r="C30" s="28" t="s">
        <v>5</v>
      </c>
      <c r="D30" s="31"/>
      <c r="E30" s="31" t="s">
        <v>5</v>
      </c>
      <c r="F30" s="31" t="s">
        <v>5</v>
      </c>
      <c r="G30" s="31" t="s">
        <v>5</v>
      </c>
      <c r="H30" s="31" t="s">
        <v>5</v>
      </c>
      <c r="I30" s="31" t="s">
        <v>5</v>
      </c>
      <c r="J30" s="31" t="s">
        <v>5</v>
      </c>
      <c r="K30" s="31" t="s">
        <v>5</v>
      </c>
      <c r="L30" s="31" t="s">
        <v>5</v>
      </c>
      <c r="M30" s="31" t="s">
        <v>5</v>
      </c>
      <c r="N30" s="31" t="s">
        <v>5</v>
      </c>
      <c r="O30" s="31"/>
      <c r="P30" s="31"/>
      <c r="Q30" s="31"/>
      <c r="R30" s="31"/>
      <c r="S30" s="31" t="s">
        <v>5</v>
      </c>
    </row>
    <row r="31" spans="1:19" outlineLevel="2">
      <c r="A31" s="28" t="s">
        <v>75</v>
      </c>
      <c r="B31" s="40" t="s">
        <v>59</v>
      </c>
      <c r="C31" s="28" t="s">
        <v>76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outlineLevel="2">
      <c r="A32" s="28" t="s">
        <v>77</v>
      </c>
      <c r="B32" s="40" t="s">
        <v>62</v>
      </c>
      <c r="C32" s="28" t="s">
        <v>76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outlineLevel="2">
      <c r="A33" s="28" t="s">
        <v>78</v>
      </c>
      <c r="B33" s="40" t="s">
        <v>79</v>
      </c>
      <c r="C33" s="28" t="s">
        <v>5</v>
      </c>
      <c r="D33" s="31"/>
      <c r="E33" s="31" t="s">
        <v>5</v>
      </c>
      <c r="F33" s="31" t="s">
        <v>5</v>
      </c>
      <c r="G33" s="31" t="s">
        <v>5</v>
      </c>
      <c r="H33" s="31" t="s">
        <v>5</v>
      </c>
      <c r="I33" s="31" t="s">
        <v>5</v>
      </c>
      <c r="J33" s="31" t="s">
        <v>5</v>
      </c>
      <c r="K33" s="31" t="s">
        <v>5</v>
      </c>
      <c r="L33" s="31" t="s">
        <v>5</v>
      </c>
      <c r="M33" s="31" t="s">
        <v>5</v>
      </c>
      <c r="N33" s="31" t="s">
        <v>5</v>
      </c>
      <c r="O33" s="31"/>
      <c r="P33" s="31"/>
      <c r="Q33" s="31"/>
      <c r="R33" s="31"/>
      <c r="S33" s="31" t="s">
        <v>5</v>
      </c>
    </row>
    <row r="34" spans="1:19" outlineLevel="2">
      <c r="A34" s="28" t="s">
        <v>80</v>
      </c>
      <c r="B34" s="40" t="s">
        <v>59</v>
      </c>
      <c r="C34" s="28" t="s">
        <v>81</v>
      </c>
      <c r="D34" s="31">
        <v>9.4499999999999993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outlineLevel="2">
      <c r="A35" s="28" t="s">
        <v>82</v>
      </c>
      <c r="B35" s="40" t="s">
        <v>62</v>
      </c>
      <c r="C35" s="28" t="s">
        <v>81</v>
      </c>
      <c r="D35" s="31">
        <v>9.7799999999999994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30" outlineLevel="2">
      <c r="A36" s="28" t="s">
        <v>83</v>
      </c>
      <c r="B36" s="40" t="s">
        <v>84</v>
      </c>
      <c r="C36" s="28" t="s">
        <v>5</v>
      </c>
      <c r="D36" s="31"/>
      <c r="E36" s="31" t="s">
        <v>5</v>
      </c>
      <c r="F36" s="31" t="s">
        <v>5</v>
      </c>
      <c r="G36" s="31" t="s">
        <v>5</v>
      </c>
      <c r="H36" s="31" t="s">
        <v>5</v>
      </c>
      <c r="I36" s="31" t="s">
        <v>5</v>
      </c>
      <c r="J36" s="31" t="s">
        <v>5</v>
      </c>
      <c r="K36" s="31" t="s">
        <v>5</v>
      </c>
      <c r="L36" s="31" t="s">
        <v>5</v>
      </c>
      <c r="M36" s="31" t="s">
        <v>5</v>
      </c>
      <c r="N36" s="31" t="s">
        <v>5</v>
      </c>
      <c r="O36" s="31"/>
      <c r="P36" s="31"/>
      <c r="Q36" s="31"/>
      <c r="R36" s="31"/>
      <c r="S36" s="31" t="s">
        <v>5</v>
      </c>
    </row>
    <row r="37" spans="1:19" outlineLevel="2">
      <c r="A37" s="28" t="s">
        <v>85</v>
      </c>
      <c r="B37" s="40" t="s">
        <v>59</v>
      </c>
      <c r="C37" s="28" t="s">
        <v>76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outlineLevel="2">
      <c r="A38" s="28" t="s">
        <v>86</v>
      </c>
      <c r="B38" s="40" t="s">
        <v>62</v>
      </c>
      <c r="C38" s="28" t="s">
        <v>76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30" outlineLevel="2">
      <c r="A39" s="28" t="s">
        <v>87</v>
      </c>
      <c r="B39" s="40" t="s">
        <v>88</v>
      </c>
      <c r="C39" s="28" t="s">
        <v>5</v>
      </c>
      <c r="D39" s="31"/>
      <c r="E39" s="31" t="s">
        <v>5</v>
      </c>
      <c r="F39" s="31" t="s">
        <v>5</v>
      </c>
      <c r="G39" s="31" t="s">
        <v>5</v>
      </c>
      <c r="H39" s="31" t="s">
        <v>5</v>
      </c>
      <c r="I39" s="31" t="s">
        <v>5</v>
      </c>
      <c r="J39" s="31" t="s">
        <v>5</v>
      </c>
      <c r="K39" s="31" t="s">
        <v>5</v>
      </c>
      <c r="L39" s="31" t="s">
        <v>5</v>
      </c>
      <c r="M39" s="31" t="s">
        <v>5</v>
      </c>
      <c r="N39" s="31" t="s">
        <v>5</v>
      </c>
      <c r="O39" s="31"/>
      <c r="P39" s="31"/>
      <c r="Q39" s="31"/>
      <c r="R39" s="31"/>
      <c r="S39" s="31" t="s">
        <v>5</v>
      </c>
    </row>
    <row r="40" spans="1:19" outlineLevel="2">
      <c r="A40" s="28" t="s">
        <v>89</v>
      </c>
      <c r="B40" s="40" t="s">
        <v>59</v>
      </c>
      <c r="C40" s="28" t="s">
        <v>76</v>
      </c>
      <c r="D40" s="31">
        <v>63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outlineLevel="2">
      <c r="A41" s="28" t="s">
        <v>90</v>
      </c>
      <c r="B41" s="40" t="s">
        <v>62</v>
      </c>
      <c r="C41" s="28" t="s">
        <v>76</v>
      </c>
      <c r="D41" s="31">
        <v>63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30" outlineLevel="2">
      <c r="A42" s="28" t="s">
        <v>91</v>
      </c>
      <c r="B42" s="40" t="s">
        <v>92</v>
      </c>
      <c r="C42" s="28" t="s">
        <v>5</v>
      </c>
      <c r="D42" s="31"/>
      <c r="E42" s="31" t="s">
        <v>5</v>
      </c>
      <c r="F42" s="31" t="s">
        <v>5</v>
      </c>
      <c r="G42" s="31" t="s">
        <v>5</v>
      </c>
      <c r="H42" s="31" t="s">
        <v>5</v>
      </c>
      <c r="I42" s="31" t="s">
        <v>5</v>
      </c>
      <c r="J42" s="31" t="s">
        <v>5</v>
      </c>
      <c r="K42" s="31" t="s">
        <v>5</v>
      </c>
      <c r="L42" s="31" t="s">
        <v>5</v>
      </c>
      <c r="M42" s="31" t="s">
        <v>5</v>
      </c>
      <c r="N42" s="31" t="s">
        <v>5</v>
      </c>
      <c r="O42" s="31"/>
      <c r="P42" s="31"/>
      <c r="Q42" s="31"/>
      <c r="R42" s="31"/>
      <c r="S42" s="31" t="s">
        <v>5</v>
      </c>
    </row>
    <row r="43" spans="1:19" outlineLevel="2">
      <c r="A43" s="28" t="s">
        <v>93</v>
      </c>
      <c r="B43" s="40" t="s">
        <v>59</v>
      </c>
      <c r="C43" s="28" t="s">
        <v>76</v>
      </c>
      <c r="D43" s="31">
        <v>55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outlineLevel="2">
      <c r="A44" s="28" t="s">
        <v>94</v>
      </c>
      <c r="B44" s="40" t="s">
        <v>62</v>
      </c>
      <c r="C44" s="28" t="s">
        <v>76</v>
      </c>
      <c r="D44" s="31">
        <v>55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30" outlineLevel="2">
      <c r="A45" s="28" t="s">
        <v>95</v>
      </c>
      <c r="B45" s="40" t="s">
        <v>96</v>
      </c>
      <c r="C45" s="28" t="s">
        <v>5</v>
      </c>
      <c r="D45" s="31"/>
      <c r="E45" s="31" t="s">
        <v>5</v>
      </c>
      <c r="F45" s="31" t="s">
        <v>5</v>
      </c>
      <c r="G45" s="31" t="s">
        <v>5</v>
      </c>
      <c r="H45" s="31" t="s">
        <v>5</v>
      </c>
      <c r="I45" s="31" t="s">
        <v>5</v>
      </c>
      <c r="J45" s="31" t="s">
        <v>5</v>
      </c>
      <c r="K45" s="31" t="s">
        <v>5</v>
      </c>
      <c r="L45" s="31" t="s">
        <v>5</v>
      </c>
      <c r="M45" s="31" t="s">
        <v>5</v>
      </c>
      <c r="N45" s="31" t="s">
        <v>5</v>
      </c>
      <c r="O45" s="31"/>
      <c r="P45" s="31"/>
      <c r="Q45" s="31"/>
      <c r="R45" s="31"/>
      <c r="S45" s="31" t="s">
        <v>5</v>
      </c>
    </row>
    <row r="46" spans="1:19" outlineLevel="2">
      <c r="A46" s="28" t="s">
        <v>97</v>
      </c>
      <c r="B46" s="40" t="s">
        <v>59</v>
      </c>
      <c r="C46" s="28" t="s">
        <v>76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outlineLevel="2">
      <c r="A47" s="28" t="s">
        <v>98</v>
      </c>
      <c r="B47" s="40" t="s">
        <v>62</v>
      </c>
      <c r="C47" s="28" t="s">
        <v>76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30" outlineLevel="2">
      <c r="A48" s="28" t="s">
        <v>99</v>
      </c>
      <c r="B48" s="40" t="s">
        <v>100</v>
      </c>
      <c r="C48" s="28" t="s">
        <v>5</v>
      </c>
      <c r="D48" s="31"/>
      <c r="E48" s="31" t="s">
        <v>5</v>
      </c>
      <c r="F48" s="31" t="s">
        <v>5</v>
      </c>
      <c r="G48" s="31" t="s">
        <v>5</v>
      </c>
      <c r="H48" s="31" t="s">
        <v>5</v>
      </c>
      <c r="I48" s="31" t="s">
        <v>5</v>
      </c>
      <c r="J48" s="31" t="s">
        <v>5</v>
      </c>
      <c r="K48" s="31" t="s">
        <v>5</v>
      </c>
      <c r="L48" s="31" t="s">
        <v>5</v>
      </c>
      <c r="M48" s="31" t="s">
        <v>5</v>
      </c>
      <c r="N48" s="31" t="s">
        <v>5</v>
      </c>
      <c r="O48" s="31"/>
      <c r="P48" s="31"/>
      <c r="Q48" s="31"/>
      <c r="R48" s="31"/>
      <c r="S48" s="31" t="s">
        <v>5</v>
      </c>
    </row>
    <row r="49" spans="1:19" outlineLevel="2">
      <c r="A49" s="28" t="s">
        <v>101</v>
      </c>
      <c r="B49" s="40" t="s">
        <v>59</v>
      </c>
      <c r="C49" s="28" t="s">
        <v>76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outlineLevel="2">
      <c r="A50" s="28" t="s">
        <v>102</v>
      </c>
      <c r="B50" s="40" t="s">
        <v>62</v>
      </c>
      <c r="C50" s="28" t="s">
        <v>76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outlineLevel="2">
      <c r="A51" s="28" t="s">
        <v>103</v>
      </c>
      <c r="B51" s="40" t="s">
        <v>104</v>
      </c>
      <c r="C51" s="28" t="s">
        <v>5</v>
      </c>
      <c r="D51" s="31"/>
      <c r="E51" s="31" t="s">
        <v>5</v>
      </c>
      <c r="F51" s="31" t="s">
        <v>5</v>
      </c>
      <c r="G51" s="31" t="s">
        <v>5</v>
      </c>
      <c r="H51" s="31" t="s">
        <v>5</v>
      </c>
      <c r="I51" s="31" t="s">
        <v>5</v>
      </c>
      <c r="J51" s="31" t="s">
        <v>5</v>
      </c>
      <c r="K51" s="31" t="s">
        <v>5</v>
      </c>
      <c r="L51" s="31" t="s">
        <v>5</v>
      </c>
      <c r="M51" s="31" t="s">
        <v>5</v>
      </c>
      <c r="N51" s="31" t="s">
        <v>5</v>
      </c>
      <c r="O51" s="31"/>
      <c r="P51" s="31"/>
      <c r="Q51" s="31"/>
      <c r="R51" s="31"/>
      <c r="S51" s="31" t="s">
        <v>5</v>
      </c>
    </row>
    <row r="52" spans="1:19" ht="45" outlineLevel="2">
      <c r="A52" s="28" t="s">
        <v>105</v>
      </c>
      <c r="B52" s="40" t="s">
        <v>59</v>
      </c>
      <c r="C52" s="28" t="s">
        <v>106</v>
      </c>
      <c r="D52" s="35">
        <v>0.16402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45" outlineLevel="2">
      <c r="A53" s="28" t="s">
        <v>107</v>
      </c>
      <c r="B53" s="40" t="s">
        <v>62</v>
      </c>
      <c r="C53" s="28" t="s">
        <v>106</v>
      </c>
      <c r="D53" s="35">
        <v>0.16474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30" outlineLevel="2">
      <c r="A54" s="28" t="s">
        <v>108</v>
      </c>
      <c r="B54" s="40" t="s">
        <v>109</v>
      </c>
      <c r="C54" s="28" t="s">
        <v>5</v>
      </c>
      <c r="D54" s="31"/>
      <c r="E54" s="31" t="s">
        <v>5</v>
      </c>
      <c r="F54" s="31" t="s">
        <v>5</v>
      </c>
      <c r="G54" s="31" t="s">
        <v>5</v>
      </c>
      <c r="H54" s="31" t="s">
        <v>5</v>
      </c>
      <c r="I54" s="31" t="s">
        <v>5</v>
      </c>
      <c r="J54" s="31" t="s">
        <v>5</v>
      </c>
      <c r="K54" s="31" t="s">
        <v>5</v>
      </c>
      <c r="L54" s="31" t="s">
        <v>5</v>
      </c>
      <c r="M54" s="31" t="s">
        <v>5</v>
      </c>
      <c r="N54" s="31" t="s">
        <v>5</v>
      </c>
      <c r="O54" s="31"/>
      <c r="P54" s="31"/>
      <c r="Q54" s="31"/>
      <c r="R54" s="31"/>
      <c r="S54" s="31" t="s">
        <v>5</v>
      </c>
    </row>
    <row r="55" spans="1:19" ht="30" outlineLevel="2">
      <c r="A55" s="28" t="s">
        <v>110</v>
      </c>
      <c r="B55" s="40" t="s">
        <v>59</v>
      </c>
      <c r="C55" s="28" t="s">
        <v>111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30" outlineLevel="2">
      <c r="A56" s="28" t="s">
        <v>112</v>
      </c>
      <c r="B56" s="40" t="s">
        <v>62</v>
      </c>
      <c r="C56" s="28" t="s">
        <v>111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30" outlineLevel="2">
      <c r="A57" s="28" t="s">
        <v>113</v>
      </c>
      <c r="B57" s="40" t="s">
        <v>114</v>
      </c>
      <c r="C57" s="28" t="s">
        <v>5</v>
      </c>
      <c r="D57" s="31"/>
      <c r="E57" s="31" t="s">
        <v>5</v>
      </c>
      <c r="F57" s="31" t="s">
        <v>5</v>
      </c>
      <c r="G57" s="31" t="s">
        <v>5</v>
      </c>
      <c r="H57" s="31" t="s">
        <v>5</v>
      </c>
      <c r="I57" s="31" t="s">
        <v>5</v>
      </c>
      <c r="J57" s="31" t="s">
        <v>5</v>
      </c>
      <c r="K57" s="31" t="s">
        <v>5</v>
      </c>
      <c r="L57" s="31" t="s">
        <v>5</v>
      </c>
      <c r="M57" s="31" t="s">
        <v>5</v>
      </c>
      <c r="N57" s="31" t="s">
        <v>5</v>
      </c>
      <c r="O57" s="31"/>
      <c r="P57" s="31"/>
      <c r="Q57" s="31"/>
      <c r="R57" s="31"/>
      <c r="S57" s="31" t="s">
        <v>5</v>
      </c>
    </row>
    <row r="58" spans="1:19" ht="30" outlineLevel="2">
      <c r="A58" s="28" t="s">
        <v>115</v>
      </c>
      <c r="B58" s="40" t="s">
        <v>59</v>
      </c>
      <c r="C58" s="28" t="s">
        <v>111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30" outlineLevel="2">
      <c r="A59" s="28" t="s">
        <v>116</v>
      </c>
      <c r="B59" s="40" t="s">
        <v>62</v>
      </c>
      <c r="C59" s="28" t="s">
        <v>111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30" outlineLevel="2">
      <c r="A60" s="28" t="s">
        <v>117</v>
      </c>
      <c r="B60" s="40" t="s">
        <v>118</v>
      </c>
      <c r="C60" s="28" t="s">
        <v>5</v>
      </c>
      <c r="D60" s="31"/>
      <c r="E60" s="31" t="s">
        <v>5</v>
      </c>
      <c r="F60" s="31" t="s">
        <v>5</v>
      </c>
      <c r="G60" s="31" t="s">
        <v>5</v>
      </c>
      <c r="H60" s="31" t="s">
        <v>5</v>
      </c>
      <c r="I60" s="31" t="s">
        <v>5</v>
      </c>
      <c r="J60" s="31" t="s">
        <v>5</v>
      </c>
      <c r="K60" s="31" t="s">
        <v>5</v>
      </c>
      <c r="L60" s="31" t="s">
        <v>5</v>
      </c>
      <c r="M60" s="31" t="s">
        <v>5</v>
      </c>
      <c r="N60" s="31" t="s">
        <v>5</v>
      </c>
      <c r="O60" s="31"/>
      <c r="P60" s="31"/>
      <c r="Q60" s="31"/>
      <c r="R60" s="31"/>
      <c r="S60" s="31" t="s">
        <v>5</v>
      </c>
    </row>
    <row r="61" spans="1:19" outlineLevel="2">
      <c r="A61" s="28" t="s">
        <v>119</v>
      </c>
      <c r="B61" s="40" t="s">
        <v>59</v>
      </c>
      <c r="C61" s="28" t="s">
        <v>120</v>
      </c>
      <c r="D61" s="31">
        <v>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outlineLevel="2">
      <c r="A62" s="28" t="s">
        <v>121</v>
      </c>
      <c r="B62" s="40" t="s">
        <v>62</v>
      </c>
      <c r="C62" s="28" t="s">
        <v>120</v>
      </c>
      <c r="D62" s="31">
        <v>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30" outlineLevel="2">
      <c r="A63" s="28" t="s">
        <v>122</v>
      </c>
      <c r="B63" s="40" t="s">
        <v>123</v>
      </c>
      <c r="C63" s="28" t="s">
        <v>5</v>
      </c>
      <c r="D63" s="31"/>
      <c r="E63" s="31" t="s">
        <v>5</v>
      </c>
      <c r="F63" s="31" t="s">
        <v>5</v>
      </c>
      <c r="G63" s="31" t="s">
        <v>5</v>
      </c>
      <c r="H63" s="31" t="s">
        <v>5</v>
      </c>
      <c r="I63" s="31" t="s">
        <v>5</v>
      </c>
      <c r="J63" s="31" t="s">
        <v>5</v>
      </c>
      <c r="K63" s="31" t="s">
        <v>5</v>
      </c>
      <c r="L63" s="31" t="s">
        <v>5</v>
      </c>
      <c r="M63" s="31" t="s">
        <v>5</v>
      </c>
      <c r="N63" s="31" t="s">
        <v>5</v>
      </c>
      <c r="O63" s="31"/>
      <c r="P63" s="31"/>
      <c r="Q63" s="31"/>
      <c r="R63" s="31"/>
      <c r="S63" s="31" t="s">
        <v>5</v>
      </c>
    </row>
    <row r="64" spans="1:19" outlineLevel="2">
      <c r="A64" s="28" t="s">
        <v>124</v>
      </c>
      <c r="B64" s="40" t="s">
        <v>59</v>
      </c>
      <c r="C64" s="28" t="s">
        <v>125</v>
      </c>
      <c r="D64" s="31">
        <v>0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outlineLevel="2">
      <c r="A65" s="28" t="s">
        <v>126</v>
      </c>
      <c r="B65" s="40" t="s">
        <v>62</v>
      </c>
      <c r="C65" s="28" t="s">
        <v>125</v>
      </c>
      <c r="D65" s="31">
        <v>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outlineLevel="2">
      <c r="A66" s="28" t="s">
        <v>127</v>
      </c>
      <c r="B66" s="40" t="s">
        <v>128</v>
      </c>
      <c r="C66" s="28" t="s">
        <v>5</v>
      </c>
      <c r="D66" s="31"/>
      <c r="E66" s="31" t="s">
        <v>5</v>
      </c>
      <c r="F66" s="31" t="s">
        <v>5</v>
      </c>
      <c r="G66" s="31" t="s">
        <v>5</v>
      </c>
      <c r="H66" s="31" t="s">
        <v>5</v>
      </c>
      <c r="I66" s="31" t="s">
        <v>5</v>
      </c>
      <c r="J66" s="31" t="s">
        <v>5</v>
      </c>
      <c r="K66" s="31" t="s">
        <v>5</v>
      </c>
      <c r="L66" s="31" t="s">
        <v>5</v>
      </c>
      <c r="M66" s="31" t="s">
        <v>5</v>
      </c>
      <c r="N66" s="31" t="s">
        <v>5</v>
      </c>
      <c r="O66" s="31"/>
      <c r="P66" s="31"/>
      <c r="Q66" s="31"/>
      <c r="R66" s="31"/>
      <c r="S66" s="31" t="s">
        <v>5</v>
      </c>
    </row>
    <row r="67" spans="1:19" ht="30" outlineLevel="2">
      <c r="A67" s="28" t="s">
        <v>129</v>
      </c>
      <c r="B67" s="40" t="s">
        <v>59</v>
      </c>
      <c r="C67" s="28" t="s">
        <v>130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30" outlineLevel="2">
      <c r="A68" s="28" t="s">
        <v>131</v>
      </c>
      <c r="B68" s="40" t="s">
        <v>62</v>
      </c>
      <c r="C68" s="28" t="s">
        <v>130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22.5" outlineLevel="2">
      <c r="A69" s="28" t="s">
        <v>234</v>
      </c>
      <c r="B69" s="68" t="s">
        <v>223</v>
      </c>
      <c r="C69" s="69" t="s">
        <v>224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30" outlineLevel="2">
      <c r="A70" s="28" t="s">
        <v>232</v>
      </c>
      <c r="B70" s="40" t="s">
        <v>59</v>
      </c>
      <c r="C70" s="28" t="s">
        <v>130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30" outlineLevel="2">
      <c r="A71" s="28" t="s">
        <v>233</v>
      </c>
      <c r="B71" s="40" t="s">
        <v>62</v>
      </c>
      <c r="C71" s="28" t="s">
        <v>130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83.45" customHeight="1" outlineLevel="2">
      <c r="A72" s="43" t="s">
        <v>236</v>
      </c>
      <c r="B72" s="68" t="s">
        <v>235</v>
      </c>
      <c r="C72" s="70" t="s">
        <v>224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outlineLevel="2">
      <c r="A73" s="28" t="s">
        <v>237</v>
      </c>
      <c r="B73" s="40" t="s">
        <v>59</v>
      </c>
      <c r="C73" s="71" t="s">
        <v>224</v>
      </c>
      <c r="D73" s="31">
        <v>0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outlineLevel="2">
      <c r="A74" s="28" t="s">
        <v>238</v>
      </c>
      <c r="B74" s="40" t="s">
        <v>62</v>
      </c>
      <c r="C74" s="71" t="s">
        <v>224</v>
      </c>
      <c r="D74" s="31">
        <v>0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45">
      <c r="A75" s="28" t="s">
        <v>132</v>
      </c>
      <c r="B75" s="30" t="s">
        <v>133</v>
      </c>
      <c r="C75" s="28" t="s">
        <v>46</v>
      </c>
      <c r="D75" s="7">
        <f>D76+D77+D78+D79</f>
        <v>7254612.108070001</v>
      </c>
      <c r="E75" s="32">
        <f t="shared" ref="E75:Q78" si="1">E80+E85+E90</f>
        <v>54015.803170000007</v>
      </c>
      <c r="F75" s="32">
        <f t="shared" si="1"/>
        <v>0</v>
      </c>
      <c r="G75" s="32">
        <f t="shared" si="1"/>
        <v>201535.52319000001</v>
      </c>
      <c r="H75" s="32">
        <f t="shared" si="1"/>
        <v>0</v>
      </c>
      <c r="I75" s="32">
        <f t="shared" si="1"/>
        <v>75943.394079999998</v>
      </c>
      <c r="J75" s="32">
        <f t="shared" si="1"/>
        <v>42989.010999999999</v>
      </c>
      <c r="K75" s="32">
        <f t="shared" si="1"/>
        <v>3686034.9209800009</v>
      </c>
      <c r="L75" s="32">
        <f t="shared" si="1"/>
        <v>1517330.8380500001</v>
      </c>
      <c r="M75" s="32">
        <f t="shared" si="1"/>
        <v>163087.70900000003</v>
      </c>
      <c r="N75" s="32">
        <f t="shared" si="1"/>
        <v>78333.31048</v>
      </c>
      <c r="O75" s="32">
        <f t="shared" si="1"/>
        <v>896262.53146000009</v>
      </c>
      <c r="P75" s="32">
        <f t="shared" si="1"/>
        <v>338838.8358</v>
      </c>
      <c r="Q75" s="32">
        <f t="shared" si="1"/>
        <v>180941.82020999998</v>
      </c>
      <c r="R75" s="32">
        <f t="shared" ref="R75:R78" si="2">R80+R85+R90</f>
        <v>18191.50575</v>
      </c>
      <c r="S75" s="32">
        <f t="shared" ref="S75:S78" si="3">S80+S85++S90</f>
        <v>1106.9049</v>
      </c>
    </row>
    <row r="76" spans="1:19" ht="15.75">
      <c r="A76" s="28" t="s">
        <v>134</v>
      </c>
      <c r="B76" s="40" t="s">
        <v>135</v>
      </c>
      <c r="C76" s="28" t="s">
        <v>46</v>
      </c>
      <c r="D76" s="32">
        <f>D81+D86+D91</f>
        <v>736292.13289999997</v>
      </c>
      <c r="E76" s="32">
        <f t="shared" si="1"/>
        <v>43535.429690000004</v>
      </c>
      <c r="F76" s="32">
        <f t="shared" si="1"/>
        <v>0</v>
      </c>
      <c r="G76" s="32">
        <f t="shared" si="1"/>
        <v>62582.639650000012</v>
      </c>
      <c r="H76" s="32">
        <f t="shared" si="1"/>
        <v>0</v>
      </c>
      <c r="I76" s="32">
        <f t="shared" si="1"/>
        <v>7.4532999999999996</v>
      </c>
      <c r="J76" s="32">
        <f t="shared" si="1"/>
        <v>25099.184000000001</v>
      </c>
      <c r="K76" s="32">
        <f t="shared" si="1"/>
        <v>262887.59798999998</v>
      </c>
      <c r="L76" s="32">
        <f t="shared" si="1"/>
        <v>129953.93019</v>
      </c>
      <c r="M76" s="32">
        <f t="shared" si="1"/>
        <v>7846.8212000000003</v>
      </c>
      <c r="N76" s="32">
        <f t="shared" si="1"/>
        <v>30584.743210000001</v>
      </c>
      <c r="O76" s="32">
        <f t="shared" si="1"/>
        <v>51892.032450000006</v>
      </c>
      <c r="P76" s="32">
        <f t="shared" si="1"/>
        <v>113692.90557</v>
      </c>
      <c r="Q76" s="32">
        <f t="shared" si="1"/>
        <v>8044.8100699999995</v>
      </c>
      <c r="R76" s="32">
        <f t="shared" si="2"/>
        <v>0</v>
      </c>
      <c r="S76" s="32">
        <f t="shared" si="3"/>
        <v>164.58557999999999</v>
      </c>
    </row>
    <row r="77" spans="1:19" ht="15.75">
      <c r="A77" s="28" t="s">
        <v>136</v>
      </c>
      <c r="B77" s="40" t="s">
        <v>137</v>
      </c>
      <c r="C77" s="28" t="s">
        <v>46</v>
      </c>
      <c r="D77" s="32">
        <f t="shared" ref="D77:D79" si="4">D82+D87+D92</f>
        <v>1311615.4818100003</v>
      </c>
      <c r="E77" s="32">
        <f t="shared" ref="E77:R77" si="5">E82+F87+E92</f>
        <v>0</v>
      </c>
      <c r="F77" s="32">
        <f t="shared" si="5"/>
        <v>61370.486279999997</v>
      </c>
      <c r="G77" s="32">
        <f t="shared" si="5"/>
        <v>0</v>
      </c>
      <c r="H77" s="32">
        <f t="shared" si="5"/>
        <v>0</v>
      </c>
      <c r="I77" s="32">
        <f t="shared" si="5"/>
        <v>1097.1330499999999</v>
      </c>
      <c r="J77" s="32">
        <f t="shared" si="5"/>
        <v>17889.827000000001</v>
      </c>
      <c r="K77" s="32">
        <f t="shared" si="5"/>
        <v>773056.13868000009</v>
      </c>
      <c r="L77" s="32">
        <f t="shared" si="5"/>
        <v>210310.96340000001</v>
      </c>
      <c r="M77" s="32">
        <f t="shared" si="5"/>
        <v>28148.025799999999</v>
      </c>
      <c r="N77" s="32">
        <f t="shared" si="5"/>
        <v>21447.030589999998</v>
      </c>
      <c r="O77" s="32">
        <f t="shared" si="5"/>
        <v>101331.29935</v>
      </c>
      <c r="P77" s="32">
        <f t="shared" si="5"/>
        <v>7710.2530900000002</v>
      </c>
      <c r="Q77" s="32">
        <f t="shared" si="5"/>
        <v>84291.338669999983</v>
      </c>
      <c r="R77" s="32">
        <f t="shared" si="5"/>
        <v>2250</v>
      </c>
      <c r="S77" s="32">
        <f>S82+T87++S92</f>
        <v>942.31932000000006</v>
      </c>
    </row>
    <row r="78" spans="1:19" ht="15.75">
      <c r="A78" s="28" t="s">
        <v>138</v>
      </c>
      <c r="B78" s="40" t="s">
        <v>139</v>
      </c>
      <c r="C78" s="28" t="s">
        <v>46</v>
      </c>
      <c r="D78" s="32">
        <f t="shared" si="4"/>
        <v>1853527.0725500002</v>
      </c>
      <c r="E78" s="32">
        <f t="shared" si="1"/>
        <v>7894.1569</v>
      </c>
      <c r="F78" s="32">
        <f t="shared" si="1"/>
        <v>0</v>
      </c>
      <c r="G78" s="32">
        <f t="shared" si="1"/>
        <v>35558.756289999998</v>
      </c>
      <c r="H78" s="32">
        <f t="shared" si="1"/>
        <v>0</v>
      </c>
      <c r="I78" s="32">
        <f t="shared" si="1"/>
        <v>13046.710129999999</v>
      </c>
      <c r="J78" s="32">
        <f t="shared" si="1"/>
        <v>0</v>
      </c>
      <c r="K78" s="32">
        <f t="shared" si="1"/>
        <v>1175665.8056000001</v>
      </c>
      <c r="L78" s="32">
        <f t="shared" si="1"/>
        <v>231386.50167</v>
      </c>
      <c r="M78" s="32">
        <f t="shared" si="1"/>
        <v>29873.2958</v>
      </c>
      <c r="N78" s="32">
        <f t="shared" si="1"/>
        <v>189.61811</v>
      </c>
      <c r="O78" s="32">
        <f t="shared" si="1"/>
        <v>300108.70675999997</v>
      </c>
      <c r="P78" s="32">
        <f t="shared" si="1"/>
        <v>30855.35326</v>
      </c>
      <c r="Q78" s="32">
        <f t="shared" si="1"/>
        <v>27363.1577</v>
      </c>
      <c r="R78" s="32">
        <f t="shared" si="2"/>
        <v>1585.0103300000001</v>
      </c>
      <c r="S78" s="32">
        <f t="shared" si="3"/>
        <v>0</v>
      </c>
    </row>
    <row r="79" spans="1:19" ht="15.75">
      <c r="A79" s="28" t="s">
        <v>140</v>
      </c>
      <c r="B79" s="40" t="s">
        <v>141</v>
      </c>
      <c r="C79" s="28" t="s">
        <v>46</v>
      </c>
      <c r="D79" s="32">
        <f t="shared" si="4"/>
        <v>3353177.420810001</v>
      </c>
      <c r="E79" s="32">
        <f t="shared" ref="E79:Q79" si="6">E84+E89+E94</f>
        <v>815.55000000000007</v>
      </c>
      <c r="F79" s="32">
        <f t="shared" si="6"/>
        <v>0</v>
      </c>
      <c r="G79" s="32">
        <f t="shared" si="6"/>
        <v>42023.64097</v>
      </c>
      <c r="H79" s="32">
        <f t="shared" si="6"/>
        <v>0</v>
      </c>
      <c r="I79" s="32">
        <f t="shared" si="6"/>
        <v>61792.097600000001</v>
      </c>
      <c r="J79" s="32">
        <f t="shared" si="6"/>
        <v>0</v>
      </c>
      <c r="K79" s="32">
        <f t="shared" si="6"/>
        <v>1474425.3787100005</v>
      </c>
      <c r="L79" s="32">
        <f t="shared" si="6"/>
        <v>945679.44279000012</v>
      </c>
      <c r="M79" s="32">
        <f t="shared" si="6"/>
        <v>97219.566200000016</v>
      </c>
      <c r="N79" s="32">
        <f t="shared" si="6"/>
        <v>26111.918569999998</v>
      </c>
      <c r="O79" s="32">
        <f t="shared" si="6"/>
        <v>442930.49290000001</v>
      </c>
      <c r="P79" s="32">
        <f t="shared" si="6"/>
        <v>186580.32387999998</v>
      </c>
      <c r="Q79" s="32">
        <f t="shared" si="6"/>
        <v>61242.513770000005</v>
      </c>
      <c r="R79" s="32">
        <f>R84+R89+R94</f>
        <v>14356.495420000001</v>
      </c>
      <c r="S79" s="32">
        <f>S84+S89++S94</f>
        <v>0</v>
      </c>
    </row>
    <row r="80" spans="1:19" ht="15.75">
      <c r="A80" s="28" t="s">
        <v>142</v>
      </c>
      <c r="B80" s="30" t="s">
        <v>49</v>
      </c>
      <c r="C80" s="33" t="s">
        <v>46</v>
      </c>
      <c r="D80" s="7">
        <f t="shared" ref="D80:D83" si="7">SUM(E80:S80)</f>
        <v>3726223.8817100003</v>
      </c>
      <c r="E80" s="7">
        <v>0</v>
      </c>
      <c r="F80" s="7">
        <f>F81+F82+F83+F84</f>
        <v>0</v>
      </c>
      <c r="G80" s="7">
        <f t="shared" ref="G80:N80" si="8">G81+G82+G83+G84</f>
        <v>0</v>
      </c>
      <c r="H80" s="7">
        <f t="shared" si="8"/>
        <v>0</v>
      </c>
      <c r="I80" s="7">
        <f t="shared" si="8"/>
        <v>56006.994079999997</v>
      </c>
      <c r="J80" s="7">
        <f t="shared" si="8"/>
        <v>42989.010999999999</v>
      </c>
      <c r="K80" s="7">
        <f t="shared" si="8"/>
        <v>666232.72097999998</v>
      </c>
      <c r="L80" s="7">
        <f t="shared" si="8"/>
        <v>1517330.8380500001</v>
      </c>
      <c r="M80" s="7">
        <f t="shared" si="8"/>
        <v>18568.309000000008</v>
      </c>
      <c r="N80" s="7">
        <f t="shared" si="8"/>
        <v>78333.31048</v>
      </c>
      <c r="O80" s="7">
        <f t="shared" ref="O80:P80" si="9">O81+O82+O83+O84</f>
        <v>807683.63146000006</v>
      </c>
      <c r="P80" s="7">
        <f t="shared" si="9"/>
        <v>338838.8358</v>
      </c>
      <c r="Q80" s="7">
        <f t="shared" ref="Q80:R80" si="10">Q81+Q82+Q83+Q84</f>
        <v>180941.82020999998</v>
      </c>
      <c r="R80" s="7">
        <f t="shared" si="10"/>
        <v>18191.50575</v>
      </c>
      <c r="S80" s="7">
        <f t="shared" ref="S80" si="11">S81+S82+S83+S84</f>
        <v>1106.9049</v>
      </c>
    </row>
    <row r="81" spans="1:20" ht="15.75">
      <c r="A81" s="28" t="s">
        <v>143</v>
      </c>
      <c r="B81" s="40" t="s">
        <v>135</v>
      </c>
      <c r="C81" s="28" t="s">
        <v>46</v>
      </c>
      <c r="D81" s="32">
        <f t="shared" si="7"/>
        <v>439698.56705000001</v>
      </c>
      <c r="E81" s="32">
        <v>0</v>
      </c>
      <c r="F81" s="32">
        <v>0</v>
      </c>
      <c r="G81" s="32">
        <v>0</v>
      </c>
      <c r="H81" s="32">
        <v>0</v>
      </c>
      <c r="I81" s="32">
        <v>7.4532999999999996</v>
      </c>
      <c r="J81" s="32">
        <v>25099.184000000001</v>
      </c>
      <c r="K81" s="32">
        <v>79370.572679999997</v>
      </c>
      <c r="L81" s="32">
        <v>129953.93019</v>
      </c>
      <c r="M81" s="32">
        <v>888.35000000000036</v>
      </c>
      <c r="N81" s="32">
        <v>30584.743210000001</v>
      </c>
      <c r="O81" s="32">
        <v>51892.032450000006</v>
      </c>
      <c r="P81" s="31">
        <v>113692.90557</v>
      </c>
      <c r="Q81" s="39">
        <v>8044.8100699999995</v>
      </c>
      <c r="R81" s="31">
        <v>0</v>
      </c>
      <c r="S81" s="25">
        <v>164.58557999999999</v>
      </c>
    </row>
    <row r="82" spans="1:20" ht="15.75">
      <c r="A82" s="28" t="s">
        <v>144</v>
      </c>
      <c r="B82" s="40" t="s">
        <v>137</v>
      </c>
      <c r="C82" s="28" t="s">
        <v>46</v>
      </c>
      <c r="D82" s="32">
        <f t="shared" si="7"/>
        <v>621787.69653999992</v>
      </c>
      <c r="E82" s="32">
        <v>0</v>
      </c>
      <c r="F82" s="32">
        <v>0</v>
      </c>
      <c r="G82" s="32">
        <v>0</v>
      </c>
      <c r="H82" s="32">
        <v>0</v>
      </c>
      <c r="I82" s="32">
        <v>7.5830500000000001</v>
      </c>
      <c r="J82" s="32">
        <v>17889.827000000001</v>
      </c>
      <c r="K82" s="32">
        <v>173075.20106999995</v>
      </c>
      <c r="L82" s="32">
        <v>210310.96340000001</v>
      </c>
      <c r="M82" s="32">
        <v>2624.6810000000005</v>
      </c>
      <c r="N82" s="32">
        <v>21447.030589999998</v>
      </c>
      <c r="O82" s="32">
        <v>101238.49935</v>
      </c>
      <c r="P82" s="32">
        <v>7710.2530900000002</v>
      </c>
      <c r="Q82" s="32">
        <v>84291.338669999983</v>
      </c>
      <c r="R82" s="32">
        <v>2250</v>
      </c>
      <c r="S82" s="31">
        <v>942.31932000000006</v>
      </c>
    </row>
    <row r="83" spans="1:20" ht="15.75">
      <c r="A83" s="28" t="s">
        <v>145</v>
      </c>
      <c r="B83" s="40" t="s">
        <v>139</v>
      </c>
      <c r="C83" s="28" t="s">
        <v>46</v>
      </c>
      <c r="D83" s="32">
        <f t="shared" si="7"/>
        <v>842852.28647999989</v>
      </c>
      <c r="E83" s="32">
        <v>0</v>
      </c>
      <c r="F83" s="32">
        <v>0</v>
      </c>
      <c r="G83" s="32">
        <v>0</v>
      </c>
      <c r="H83" s="32">
        <v>0</v>
      </c>
      <c r="I83" s="32">
        <v>7.7165299999999997</v>
      </c>
      <c r="J83" s="32">
        <v>0</v>
      </c>
      <c r="K83" s="32">
        <v>266637.22791999998</v>
      </c>
      <c r="L83" s="32">
        <v>231386.50167</v>
      </c>
      <c r="M83" s="32">
        <v>2967.7229999999981</v>
      </c>
      <c r="N83" s="32">
        <v>189.61811</v>
      </c>
      <c r="O83" s="32">
        <v>281859.97795999999</v>
      </c>
      <c r="P83" s="32">
        <v>30855.35326</v>
      </c>
      <c r="Q83" s="32">
        <v>27363.1577</v>
      </c>
      <c r="R83" s="32">
        <v>1585.0103300000001</v>
      </c>
      <c r="S83" s="31">
        <v>0</v>
      </c>
    </row>
    <row r="84" spans="1:20" ht="15.75">
      <c r="A84" s="28" t="s">
        <v>146</v>
      </c>
      <c r="B84" s="40" t="s">
        <v>141</v>
      </c>
      <c r="C84" s="28" t="s">
        <v>46</v>
      </c>
      <c r="D84" s="32">
        <f>SUM(E84:S84)</f>
        <v>1821885.3316400002</v>
      </c>
      <c r="E84" s="32">
        <v>0</v>
      </c>
      <c r="F84" s="32">
        <v>0</v>
      </c>
      <c r="G84" s="32">
        <v>0</v>
      </c>
      <c r="H84" s="32">
        <v>0</v>
      </c>
      <c r="I84" s="32">
        <v>55984.241199999997</v>
      </c>
      <c r="J84" s="32">
        <v>0</v>
      </c>
      <c r="K84" s="32">
        <v>147149.71931000007</v>
      </c>
      <c r="L84" s="32">
        <v>945679.44279000012</v>
      </c>
      <c r="M84" s="32">
        <v>12087.555000000008</v>
      </c>
      <c r="N84" s="32">
        <v>26111.918569999998</v>
      </c>
      <c r="O84" s="32">
        <v>372693.12170000002</v>
      </c>
      <c r="P84" s="32">
        <v>186580.32387999998</v>
      </c>
      <c r="Q84" s="32">
        <v>61242.513770000005</v>
      </c>
      <c r="R84" s="32">
        <v>14356.495420000001</v>
      </c>
      <c r="S84" s="31">
        <v>0</v>
      </c>
    </row>
    <row r="85" spans="1:20" ht="30">
      <c r="A85" s="28" t="s">
        <v>147</v>
      </c>
      <c r="B85" s="30" t="s">
        <v>51</v>
      </c>
      <c r="C85" s="28" t="s">
        <v>46</v>
      </c>
      <c r="D85" s="7">
        <f t="shared" ref="D85:D88" si="12">SUM(E85:S85)</f>
        <v>255551.32636000001</v>
      </c>
      <c r="E85" s="7">
        <f>E86+E87+E88+E89</f>
        <v>54015.803170000007</v>
      </c>
      <c r="F85" s="7">
        <f t="shared" ref="F85:S85" si="13">F86+F87+F88+F89</f>
        <v>0</v>
      </c>
      <c r="G85" s="7">
        <f t="shared" si="13"/>
        <v>201535.52319000001</v>
      </c>
      <c r="H85" s="7">
        <f t="shared" si="13"/>
        <v>0</v>
      </c>
      <c r="I85" s="7">
        <f t="shared" si="13"/>
        <v>0</v>
      </c>
      <c r="J85" s="7">
        <f t="shared" si="13"/>
        <v>0</v>
      </c>
      <c r="K85" s="7">
        <f t="shared" si="13"/>
        <v>0</v>
      </c>
      <c r="L85" s="7">
        <f t="shared" si="13"/>
        <v>0</v>
      </c>
      <c r="M85" s="7">
        <f t="shared" si="13"/>
        <v>0</v>
      </c>
      <c r="N85" s="7">
        <f t="shared" si="13"/>
        <v>0</v>
      </c>
      <c r="O85" s="7">
        <f t="shared" si="13"/>
        <v>0</v>
      </c>
      <c r="P85" s="7">
        <f t="shared" si="13"/>
        <v>0</v>
      </c>
      <c r="Q85" s="7">
        <f t="shared" si="13"/>
        <v>0</v>
      </c>
      <c r="R85" s="7">
        <f t="shared" si="13"/>
        <v>0</v>
      </c>
      <c r="S85" s="7">
        <f t="shared" si="13"/>
        <v>0</v>
      </c>
    </row>
    <row r="86" spans="1:20" ht="15.75">
      <c r="A86" s="28" t="s">
        <v>148</v>
      </c>
      <c r="B86" s="40" t="s">
        <v>135</v>
      </c>
      <c r="C86" s="28" t="s">
        <v>46</v>
      </c>
      <c r="D86" s="32">
        <f t="shared" si="12"/>
        <v>106118.06934000002</v>
      </c>
      <c r="E86" s="32">
        <v>43535.429690000004</v>
      </c>
      <c r="F86" s="32">
        <v>0</v>
      </c>
      <c r="G86" s="32">
        <v>62582.639650000012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</row>
    <row r="87" spans="1:20" ht="15.75">
      <c r="A87" s="28" t="s">
        <v>149</v>
      </c>
      <c r="B87" s="40" t="s">
        <v>137</v>
      </c>
      <c r="C87" s="28" t="s">
        <v>46</v>
      </c>
      <c r="D87" s="32">
        <f t="shared" si="12"/>
        <v>63141.152859999995</v>
      </c>
      <c r="E87" s="32">
        <v>1770.6665800000001</v>
      </c>
      <c r="F87" s="32">
        <v>0</v>
      </c>
      <c r="G87" s="32">
        <v>61370.486279999997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</row>
    <row r="88" spans="1:20" ht="15.75">
      <c r="A88" s="28" t="s">
        <v>150</v>
      </c>
      <c r="B88" s="40" t="s">
        <v>139</v>
      </c>
      <c r="C88" s="28" t="s">
        <v>46</v>
      </c>
      <c r="D88" s="32">
        <f t="shared" si="12"/>
        <v>43452.913189999999</v>
      </c>
      <c r="E88" s="32">
        <v>7894.1569</v>
      </c>
      <c r="F88" s="32">
        <v>0</v>
      </c>
      <c r="G88" s="32">
        <v>35558.756289999998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</row>
    <row r="89" spans="1:20" ht="15.75">
      <c r="A89" s="28" t="s">
        <v>151</v>
      </c>
      <c r="B89" s="40" t="s">
        <v>141</v>
      </c>
      <c r="C89" s="28" t="s">
        <v>46</v>
      </c>
      <c r="D89" s="32">
        <f>SUM(E89:S89)</f>
        <v>42839.190970000003</v>
      </c>
      <c r="E89" s="32">
        <v>815.55000000000007</v>
      </c>
      <c r="F89" s="32">
        <v>0</v>
      </c>
      <c r="G89" s="32">
        <v>42023.64097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</row>
    <row r="90" spans="1:20" ht="30">
      <c r="A90" s="28" t="s">
        <v>152</v>
      </c>
      <c r="B90" s="30" t="s">
        <v>53</v>
      </c>
      <c r="C90" s="28" t="s">
        <v>46</v>
      </c>
      <c r="D90" s="7">
        <f>D91+D92+D93+D94</f>
        <v>3272836.9000000004</v>
      </c>
      <c r="E90" s="32">
        <v>0</v>
      </c>
      <c r="F90" s="32">
        <v>0</v>
      </c>
      <c r="G90" s="7">
        <f t="shared" ref="G90:O90" si="14">G91+G92+G93+G94</f>
        <v>0</v>
      </c>
      <c r="H90" s="7">
        <f t="shared" si="14"/>
        <v>0</v>
      </c>
      <c r="I90" s="7">
        <f t="shared" si="14"/>
        <v>19936.400000000001</v>
      </c>
      <c r="J90" s="7">
        <f t="shared" si="14"/>
        <v>0</v>
      </c>
      <c r="K90" s="7">
        <f t="shared" si="14"/>
        <v>3019802.2000000007</v>
      </c>
      <c r="L90" s="7">
        <f t="shared" si="14"/>
        <v>0</v>
      </c>
      <c r="M90" s="7">
        <f t="shared" si="14"/>
        <v>144519.40000000002</v>
      </c>
      <c r="N90" s="7">
        <f t="shared" si="14"/>
        <v>0</v>
      </c>
      <c r="O90" s="7">
        <f t="shared" si="14"/>
        <v>88578.9</v>
      </c>
      <c r="P90" s="7"/>
      <c r="Q90" s="7">
        <f t="shared" ref="Q90:R90" si="15">Q91+Q92+Q93+Q94</f>
        <v>0</v>
      </c>
      <c r="R90" s="7">
        <f t="shared" si="15"/>
        <v>0</v>
      </c>
      <c r="S90" s="7">
        <f t="shared" ref="S90" si="16">S91+S92+S93+S94</f>
        <v>0</v>
      </c>
    </row>
    <row r="91" spans="1:20" ht="15.75">
      <c r="A91" s="28" t="s">
        <v>153</v>
      </c>
      <c r="B91" s="40" t="s">
        <v>135</v>
      </c>
      <c r="C91" s="28" t="s">
        <v>46</v>
      </c>
      <c r="D91" s="32">
        <f t="shared" ref="D91:D94" si="17">SUM(F91:S91)</f>
        <v>190475.49651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183517.02531</v>
      </c>
      <c r="L91" s="32">
        <v>0</v>
      </c>
      <c r="M91" s="32">
        <v>6958.4712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1">
        <v>0</v>
      </c>
    </row>
    <row r="92" spans="1:20" ht="15.75">
      <c r="A92" s="28" t="s">
        <v>154</v>
      </c>
      <c r="B92" s="40" t="s">
        <v>137</v>
      </c>
      <c r="C92" s="28" t="s">
        <v>46</v>
      </c>
      <c r="D92" s="32">
        <f t="shared" si="17"/>
        <v>626686.63241000019</v>
      </c>
      <c r="E92" s="32">
        <v>0</v>
      </c>
      <c r="F92" s="32">
        <v>0</v>
      </c>
      <c r="G92" s="32">
        <v>0</v>
      </c>
      <c r="H92" s="32">
        <v>0</v>
      </c>
      <c r="I92" s="32">
        <v>1089.55</v>
      </c>
      <c r="J92" s="32">
        <v>0</v>
      </c>
      <c r="K92" s="32">
        <v>599980.93761000014</v>
      </c>
      <c r="L92" s="32">
        <v>0</v>
      </c>
      <c r="M92" s="32">
        <v>25523.344799999999</v>
      </c>
      <c r="N92" s="32">
        <v>0</v>
      </c>
      <c r="O92" s="32">
        <v>92.8</v>
      </c>
      <c r="P92" s="32">
        <v>0</v>
      </c>
      <c r="Q92" s="32">
        <v>0</v>
      </c>
      <c r="R92" s="32">
        <v>0</v>
      </c>
      <c r="S92" s="31">
        <v>0</v>
      </c>
    </row>
    <row r="93" spans="1:20" ht="15.75">
      <c r="A93" s="28" t="s">
        <v>155</v>
      </c>
      <c r="B93" s="40" t="s">
        <v>139</v>
      </c>
      <c r="C93" s="28" t="s">
        <v>46</v>
      </c>
      <c r="D93" s="32">
        <f t="shared" si="17"/>
        <v>967221.87288000016</v>
      </c>
      <c r="E93" s="32">
        <v>0</v>
      </c>
      <c r="F93" s="32">
        <v>0</v>
      </c>
      <c r="G93" s="32">
        <v>0</v>
      </c>
      <c r="H93" s="32">
        <v>0</v>
      </c>
      <c r="I93" s="32">
        <v>13038.9936</v>
      </c>
      <c r="J93" s="32">
        <v>0</v>
      </c>
      <c r="K93" s="32">
        <v>909028.5776800001</v>
      </c>
      <c r="L93" s="32">
        <v>0</v>
      </c>
      <c r="M93" s="32">
        <v>26905.572800000002</v>
      </c>
      <c r="N93" s="32">
        <v>0</v>
      </c>
      <c r="O93" s="32">
        <v>18248.728800000001</v>
      </c>
      <c r="P93" s="32">
        <v>0</v>
      </c>
      <c r="Q93" s="32">
        <v>0</v>
      </c>
      <c r="R93" s="32">
        <v>0</v>
      </c>
      <c r="S93" s="31">
        <v>0</v>
      </c>
    </row>
    <row r="94" spans="1:20" ht="15.75">
      <c r="A94" s="28" t="s">
        <v>156</v>
      </c>
      <c r="B94" s="40" t="s">
        <v>141</v>
      </c>
      <c r="C94" s="28" t="s">
        <v>46</v>
      </c>
      <c r="D94" s="32">
        <f t="shared" si="17"/>
        <v>1488452.8982000004</v>
      </c>
      <c r="E94" s="32">
        <v>0</v>
      </c>
      <c r="F94" s="32">
        <v>0</v>
      </c>
      <c r="G94" s="32">
        <v>0</v>
      </c>
      <c r="H94" s="32">
        <v>0</v>
      </c>
      <c r="I94" s="32">
        <v>5807.8564000000015</v>
      </c>
      <c r="J94" s="32">
        <v>0</v>
      </c>
      <c r="K94" s="32">
        <v>1327275.6594000005</v>
      </c>
      <c r="L94" s="32">
        <v>0</v>
      </c>
      <c r="M94" s="32">
        <v>85132.011200000008</v>
      </c>
      <c r="N94" s="32">
        <v>0</v>
      </c>
      <c r="O94" s="32">
        <v>70237.371199999994</v>
      </c>
      <c r="P94" s="32">
        <v>0</v>
      </c>
      <c r="Q94" s="32">
        <v>0</v>
      </c>
      <c r="R94" s="32">
        <v>0</v>
      </c>
      <c r="S94" s="31">
        <v>0</v>
      </c>
    </row>
    <row r="95" spans="1:20">
      <c r="D95" s="34"/>
    </row>
    <row r="96" spans="1:20">
      <c r="D96" s="34"/>
    </row>
  </sheetData>
  <mergeCells count="6">
    <mergeCell ref="A1:D1"/>
    <mergeCell ref="A4:A5"/>
    <mergeCell ref="B4:B5"/>
    <mergeCell ref="C4:C5"/>
    <mergeCell ref="A3:S3"/>
    <mergeCell ref="D4:T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O7 D11:D12 B69:C69 B72:C72 C73:C74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0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8:D9 D13:D14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5"/>
  <sheetViews>
    <sheetView topLeftCell="A37" zoomScale="75" zoomScaleNormal="75" workbookViewId="0">
      <selection activeCell="B64" sqref="B64"/>
    </sheetView>
  </sheetViews>
  <sheetFormatPr defaultColWidth="9.140625" defaultRowHeight="15" outlineLevelCol="1"/>
  <cols>
    <col min="1" max="1" width="9.140625" style="8"/>
    <col min="2" max="2" width="95.7109375" style="5" customWidth="1"/>
    <col min="3" max="3" width="14.28515625" style="5" customWidth="1" outlineLevel="1"/>
    <col min="4" max="4" width="13.28515625" style="5" customWidth="1" outlineLevel="1"/>
    <col min="5" max="5" width="14" style="5" customWidth="1" outlineLevel="1"/>
    <col min="6" max="6" width="13.28515625" style="5" customWidth="1" outlineLevel="1"/>
    <col min="7" max="7" width="13" style="9" customWidth="1" outlineLevel="1"/>
    <col min="8" max="8" width="12.5703125" style="9" customWidth="1" outlineLevel="1"/>
    <col min="9" max="9" width="13.28515625" style="5" customWidth="1" outlineLevel="1"/>
    <col min="10" max="10" width="12.7109375" style="5" customWidth="1" outlineLevel="1"/>
    <col min="11" max="11" width="13.7109375" style="5" customWidth="1"/>
    <col min="12" max="12" width="12.7109375" style="5" customWidth="1"/>
    <col min="13" max="13" width="9.140625" style="5"/>
    <col min="14" max="18" width="12" style="5" hidden="1" customWidth="1"/>
    <col min="19" max="19" width="9.140625" style="5" hidden="1" customWidth="1"/>
    <col min="20" max="23" width="15.85546875" style="5" hidden="1" customWidth="1"/>
    <col min="24" max="42" width="0" style="5" hidden="1" customWidth="1"/>
    <col min="43" max="16384" width="9.140625" style="5"/>
  </cols>
  <sheetData>
    <row r="1" spans="1:23" ht="15.75">
      <c r="A1" s="44"/>
      <c r="B1" s="45"/>
      <c r="C1" s="45"/>
      <c r="D1" s="45"/>
      <c r="E1" s="45"/>
      <c r="F1" s="45"/>
      <c r="G1" s="46"/>
      <c r="H1" s="46"/>
      <c r="I1" s="45"/>
      <c r="J1" s="45"/>
      <c r="K1" s="47" t="s">
        <v>165</v>
      </c>
      <c r="L1" s="45"/>
    </row>
    <row r="2" spans="1:23" ht="15.75">
      <c r="A2" s="44"/>
      <c r="B2" s="45"/>
      <c r="C2" s="45"/>
      <c r="D2" s="45"/>
      <c r="E2" s="45"/>
      <c r="F2" s="45"/>
      <c r="G2" s="46"/>
      <c r="H2" s="46"/>
      <c r="I2" s="45"/>
      <c r="J2" s="45"/>
      <c r="K2" s="47"/>
      <c r="L2" s="45"/>
    </row>
    <row r="3" spans="1:23" ht="20.45" customHeight="1">
      <c r="A3" s="86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23" s="10" customFormat="1" ht="21" customHeight="1">
      <c r="A4" s="86" t="s">
        <v>167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23" s="10" customFormat="1" ht="29.45" customHeight="1">
      <c r="A5" s="86" t="s">
        <v>243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23" s="10" customFormat="1" ht="12" customHeight="1">
      <c r="A6" s="88" t="s">
        <v>168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23" ht="21.6" customHeight="1">
      <c r="A7" s="89" t="s">
        <v>0</v>
      </c>
      <c r="B7" s="91" t="s">
        <v>162</v>
      </c>
      <c r="C7" s="89" t="s">
        <v>169</v>
      </c>
      <c r="D7" s="89"/>
      <c r="E7" s="89"/>
      <c r="F7" s="89"/>
      <c r="G7" s="89" t="s">
        <v>158</v>
      </c>
      <c r="H7" s="89"/>
      <c r="I7" s="89"/>
      <c r="J7" s="89"/>
      <c r="K7" s="89"/>
      <c r="L7" s="89"/>
    </row>
    <row r="8" spans="1:23" ht="122.25" customHeight="1">
      <c r="A8" s="90"/>
      <c r="B8" s="92"/>
      <c r="C8" s="92" t="s">
        <v>163</v>
      </c>
      <c r="D8" s="92"/>
      <c r="E8" s="92" t="s">
        <v>164</v>
      </c>
      <c r="F8" s="92"/>
      <c r="G8" s="92" t="s">
        <v>159</v>
      </c>
      <c r="H8" s="92"/>
      <c r="I8" s="92" t="s">
        <v>160</v>
      </c>
      <c r="J8" s="92"/>
      <c r="K8" s="92" t="s">
        <v>161</v>
      </c>
      <c r="L8" s="92"/>
    </row>
    <row r="9" spans="1:23" ht="21" customHeight="1">
      <c r="A9" s="90"/>
      <c r="B9" s="92"/>
      <c r="C9" s="48" t="s">
        <v>62</v>
      </c>
      <c r="D9" s="48" t="s">
        <v>59</v>
      </c>
      <c r="E9" s="48" t="s">
        <v>62</v>
      </c>
      <c r="F9" s="48" t="s">
        <v>59</v>
      </c>
      <c r="G9" s="48" t="s">
        <v>62</v>
      </c>
      <c r="H9" s="48" t="s">
        <v>59</v>
      </c>
      <c r="I9" s="48" t="s">
        <v>62</v>
      </c>
      <c r="J9" s="48" t="s">
        <v>59</v>
      </c>
      <c r="K9" s="48" t="s">
        <v>62</v>
      </c>
      <c r="L9" s="48" t="s">
        <v>59</v>
      </c>
    </row>
    <row r="10" spans="1:23" ht="15.6" customHeight="1">
      <c r="A10" s="90"/>
      <c r="B10" s="92"/>
      <c r="C10" s="48">
        <v>2021</v>
      </c>
      <c r="D10" s="48">
        <v>2021</v>
      </c>
      <c r="E10" s="48">
        <v>2021</v>
      </c>
      <c r="F10" s="48">
        <v>2021</v>
      </c>
      <c r="G10" s="48">
        <v>2021</v>
      </c>
      <c r="H10" s="48">
        <v>2021</v>
      </c>
      <c r="I10" s="48">
        <v>2021</v>
      </c>
      <c r="J10" s="48">
        <v>2021</v>
      </c>
      <c r="K10" s="48">
        <v>2021</v>
      </c>
      <c r="L10" s="48">
        <v>2021</v>
      </c>
    </row>
    <row r="11" spans="1:23" ht="22.5" customHeight="1">
      <c r="A11" s="48">
        <v>1</v>
      </c>
      <c r="B11" s="48">
        <f>A11+1</f>
        <v>2</v>
      </c>
      <c r="C11" s="48">
        <f t="shared" ref="C11:L11" si="0">B11+1</f>
        <v>3</v>
      </c>
      <c r="D11" s="48">
        <f t="shared" si="0"/>
        <v>4</v>
      </c>
      <c r="E11" s="48">
        <f t="shared" si="0"/>
        <v>5</v>
      </c>
      <c r="F11" s="48">
        <f t="shared" si="0"/>
        <v>6</v>
      </c>
      <c r="G11" s="48">
        <f t="shared" si="0"/>
        <v>7</v>
      </c>
      <c r="H11" s="48">
        <f t="shared" si="0"/>
        <v>8</v>
      </c>
      <c r="I11" s="48">
        <f t="shared" si="0"/>
        <v>9</v>
      </c>
      <c r="J11" s="48">
        <v>10</v>
      </c>
      <c r="K11" s="48">
        <f t="shared" si="0"/>
        <v>11</v>
      </c>
      <c r="L11" s="49">
        <f t="shared" si="0"/>
        <v>12</v>
      </c>
      <c r="N11" s="5" t="s">
        <v>170</v>
      </c>
      <c r="O11" s="5" t="s">
        <v>171</v>
      </c>
    </row>
    <row r="12" spans="1:23" ht="44.45" customHeight="1">
      <c r="A12" s="50" t="s">
        <v>2</v>
      </c>
      <c r="B12" s="51" t="s">
        <v>244</v>
      </c>
      <c r="C12" s="52">
        <v>5.3E-3</v>
      </c>
      <c r="D12" s="52">
        <v>5.3E-3</v>
      </c>
      <c r="E12" s="53">
        <v>0</v>
      </c>
      <c r="F12" s="53">
        <v>0</v>
      </c>
      <c r="G12" s="54">
        <v>0</v>
      </c>
      <c r="H12" s="54">
        <v>0</v>
      </c>
      <c r="I12" s="55">
        <v>5.9296195715597539</v>
      </c>
      <c r="J12" s="55">
        <v>5.9296195715597539</v>
      </c>
      <c r="K12" s="56">
        <v>1343.9512999999999</v>
      </c>
      <c r="L12" s="56">
        <v>1343.9512999999999</v>
      </c>
      <c r="N12" s="5">
        <v>222.3</v>
      </c>
      <c r="O12" s="5">
        <v>1390.1</v>
      </c>
      <c r="P12" s="5">
        <f>O12*N12</f>
        <v>309019.23</v>
      </c>
      <c r="Q12" s="5">
        <f>P12/1000</f>
        <v>309.01922999999999</v>
      </c>
      <c r="R12" s="11" t="e">
        <f>#REF!/Q12</f>
        <v>#REF!</v>
      </c>
      <c r="S12" s="11">
        <f t="shared" ref="S12:S23" si="1">K12/Q12</f>
        <v>4.3490863011987955</v>
      </c>
      <c r="T12" s="11">
        <f t="shared" ref="T12:T23" si="2">L12/Q12</f>
        <v>4.3490863011987955</v>
      </c>
      <c r="U12" s="11" t="e">
        <f>#REF!/Q12</f>
        <v>#REF!</v>
      </c>
      <c r="V12" s="11" t="e">
        <f>#REF!/Q12</f>
        <v>#REF!</v>
      </c>
      <c r="W12" s="11" t="e">
        <f>#REF!/Q12</f>
        <v>#REF!</v>
      </c>
    </row>
    <row r="13" spans="1:23" ht="45" customHeight="1">
      <c r="A13" s="50" t="s">
        <v>3</v>
      </c>
      <c r="B13" s="51" t="s">
        <v>172</v>
      </c>
      <c r="C13" s="52">
        <v>2.1946586940978403E-3</v>
      </c>
      <c r="D13" s="52">
        <v>2.1946586940978403E-3</v>
      </c>
      <c r="E13" s="53">
        <v>0</v>
      </c>
      <c r="F13" s="53">
        <v>0</v>
      </c>
      <c r="G13" s="54">
        <v>0</v>
      </c>
      <c r="H13" s="54">
        <v>0</v>
      </c>
      <c r="I13" s="55">
        <v>14.882623495365666</v>
      </c>
      <c r="J13" s="55">
        <v>14.882623495365666</v>
      </c>
      <c r="K13" s="56">
        <v>1346.9821999999999</v>
      </c>
      <c r="L13" s="56">
        <v>1346.9821999999999</v>
      </c>
      <c r="N13" s="5">
        <v>84.8</v>
      </c>
      <c r="O13" s="5">
        <v>1067.3</v>
      </c>
      <c r="P13" s="5">
        <f t="shared" ref="P13:P23" si="3">O13*N13</f>
        <v>90507.04</v>
      </c>
      <c r="Q13" s="5">
        <f t="shared" ref="Q13:Q23" si="4">P13/1000</f>
        <v>90.507039999999989</v>
      </c>
      <c r="R13" s="11" t="e">
        <f>#REF!/Q13</f>
        <v>#REF!</v>
      </c>
      <c r="S13" s="11">
        <f t="shared" si="1"/>
        <v>14.882623495365666</v>
      </c>
      <c r="T13" s="11">
        <f t="shared" si="2"/>
        <v>14.882623495365666</v>
      </c>
      <c r="U13" s="11" t="e">
        <f>#REF!/Q13</f>
        <v>#REF!</v>
      </c>
      <c r="V13" s="11" t="e">
        <f>#REF!/Q13</f>
        <v>#REF!</v>
      </c>
      <c r="W13" s="11" t="e">
        <f>#REF!/Q13</f>
        <v>#REF!</v>
      </c>
    </row>
    <row r="14" spans="1:23" ht="39.6" customHeight="1">
      <c r="A14" s="50" t="s">
        <v>18</v>
      </c>
      <c r="B14" s="51" t="s">
        <v>245</v>
      </c>
      <c r="C14" s="52">
        <v>0</v>
      </c>
      <c r="D14" s="52">
        <v>0</v>
      </c>
      <c r="E14" s="53">
        <v>0</v>
      </c>
      <c r="F14" s="53">
        <v>0</v>
      </c>
      <c r="G14" s="54">
        <v>0</v>
      </c>
      <c r="H14" s="54">
        <v>0</v>
      </c>
      <c r="I14" s="55">
        <v>5.6550197319775837</v>
      </c>
      <c r="J14" s="55">
        <v>5.6550197319775837</v>
      </c>
      <c r="K14" s="56">
        <v>1513.0891999999999</v>
      </c>
      <c r="L14" s="56">
        <v>1513.0891999999999</v>
      </c>
      <c r="N14" s="5">
        <v>315.60000000000002</v>
      </c>
      <c r="O14" s="5">
        <v>847.8</v>
      </c>
      <c r="P14" s="5">
        <f t="shared" si="3"/>
        <v>267565.68</v>
      </c>
      <c r="Q14" s="5">
        <f t="shared" si="4"/>
        <v>267.56567999999999</v>
      </c>
      <c r="R14" s="11" t="e">
        <f>#REF!/Q14</f>
        <v>#REF!</v>
      </c>
      <c r="S14" s="11">
        <f t="shared" si="1"/>
        <v>5.6550197319775837</v>
      </c>
      <c r="T14" s="11">
        <f t="shared" si="2"/>
        <v>5.6550197319775837</v>
      </c>
      <c r="U14" s="11" t="e">
        <f>#REF!/Q14</f>
        <v>#REF!</v>
      </c>
      <c r="V14" s="11" t="e">
        <f>#REF!/Q14</f>
        <v>#REF!</v>
      </c>
      <c r="W14" s="11" t="e">
        <f>#REF!/Q14</f>
        <v>#REF!</v>
      </c>
    </row>
    <row r="15" spans="1:23" ht="39.6" customHeight="1">
      <c r="A15" s="50" t="s">
        <v>19</v>
      </c>
      <c r="B15" s="51" t="s">
        <v>246</v>
      </c>
      <c r="C15" s="52">
        <v>6.7999999999999996E-3</v>
      </c>
      <c r="D15" s="52">
        <v>6.7999999999999996E-3</v>
      </c>
      <c r="E15" s="53">
        <v>0</v>
      </c>
      <c r="F15" s="53">
        <v>0</v>
      </c>
      <c r="G15" s="54">
        <v>0</v>
      </c>
      <c r="H15" s="54">
        <v>0</v>
      </c>
      <c r="I15" s="55">
        <v>2.8589610906755545</v>
      </c>
      <c r="J15" s="55">
        <v>2.8589610906755545</v>
      </c>
      <c r="K15" s="56">
        <v>1122.6147000000001</v>
      </c>
      <c r="L15" s="56">
        <v>1122.6147000000001</v>
      </c>
      <c r="N15" s="5">
        <v>226</v>
      </c>
      <c r="O15" s="5">
        <v>1342.35</v>
      </c>
      <c r="P15" s="5">
        <f t="shared" si="3"/>
        <v>303371.09999999998</v>
      </c>
      <c r="Q15" s="5">
        <f t="shared" si="4"/>
        <v>303.37109999999996</v>
      </c>
      <c r="R15" s="11" t="e">
        <f>#REF!/Q15</f>
        <v>#REF!</v>
      </c>
      <c r="S15" s="11">
        <f t="shared" si="1"/>
        <v>3.7004668539620296</v>
      </c>
      <c r="T15" s="11">
        <f t="shared" si="2"/>
        <v>3.7004668539620296</v>
      </c>
      <c r="U15" s="11" t="e">
        <f>#REF!/Q15</f>
        <v>#REF!</v>
      </c>
      <c r="V15" s="11" t="e">
        <f>#REF!/Q15</f>
        <v>#REF!</v>
      </c>
      <c r="W15" s="11" t="e">
        <f>#REF!/Q15</f>
        <v>#REF!</v>
      </c>
    </row>
    <row r="16" spans="1:23" ht="25.5">
      <c r="A16" s="50" t="s">
        <v>37</v>
      </c>
      <c r="B16" s="51" t="s">
        <v>247</v>
      </c>
      <c r="C16" s="52">
        <v>2.2458550762930178E-2</v>
      </c>
      <c r="D16" s="52">
        <v>2.2458550762930178E-2</v>
      </c>
      <c r="E16" s="53">
        <v>0</v>
      </c>
      <c r="F16" s="53">
        <v>0</v>
      </c>
      <c r="G16" s="54">
        <v>0</v>
      </c>
      <c r="H16" s="54">
        <v>0</v>
      </c>
      <c r="I16" s="55">
        <v>1.3145588203085299</v>
      </c>
      <c r="J16" s="55">
        <v>1.3145588203085299</v>
      </c>
      <c r="K16" s="56">
        <v>905.10230000000001</v>
      </c>
      <c r="L16" s="56">
        <v>905.10230000000001</v>
      </c>
      <c r="N16" s="5">
        <v>366.6</v>
      </c>
      <c r="O16" s="5">
        <v>1071.0999999999999</v>
      </c>
      <c r="P16" s="5">
        <f t="shared" si="3"/>
        <v>392665.26</v>
      </c>
      <c r="Q16" s="5">
        <f t="shared" si="4"/>
        <v>392.66525999999999</v>
      </c>
      <c r="R16" s="11" t="e">
        <f>#REF!/Q16</f>
        <v>#REF!</v>
      </c>
      <c r="S16" s="11">
        <f t="shared" si="1"/>
        <v>2.3050226037312291</v>
      </c>
      <c r="T16" s="11">
        <f t="shared" si="2"/>
        <v>2.3050226037312291</v>
      </c>
      <c r="U16" s="11" t="e">
        <f>#REF!/Q16</f>
        <v>#REF!</v>
      </c>
      <c r="V16" s="11" t="e">
        <f>#REF!/Q16</f>
        <v>#REF!</v>
      </c>
      <c r="W16" s="11" t="e">
        <f>#REF!/Q16</f>
        <v>#REF!</v>
      </c>
    </row>
    <row r="17" spans="1:44" ht="18.75" customHeight="1">
      <c r="A17" s="50" t="s">
        <v>40</v>
      </c>
      <c r="B17" s="51" t="s">
        <v>173</v>
      </c>
      <c r="C17" s="52">
        <v>9.9784932637742661E-3</v>
      </c>
      <c r="D17" s="52">
        <v>9.9784932637742661E-3</v>
      </c>
      <c r="E17" s="53">
        <v>0</v>
      </c>
      <c r="F17" s="53">
        <v>0</v>
      </c>
      <c r="G17" s="54">
        <v>0</v>
      </c>
      <c r="H17" s="54">
        <v>0</v>
      </c>
      <c r="I17" s="55">
        <v>4.1765263357218361</v>
      </c>
      <c r="J17" s="55">
        <v>4.1765263357218361</v>
      </c>
      <c r="K17" s="56">
        <v>977.10027415034324</v>
      </c>
      <c r="L17" s="56">
        <v>977.10027415034324</v>
      </c>
      <c r="N17" s="5">
        <v>454.8</v>
      </c>
      <c r="O17" s="5">
        <v>1513.9</v>
      </c>
      <c r="P17" s="5">
        <f t="shared" si="3"/>
        <v>688521.72000000009</v>
      </c>
      <c r="Q17" s="5">
        <f t="shared" si="4"/>
        <v>688.52172000000007</v>
      </c>
      <c r="R17" s="11" t="e">
        <f>#REF!/Q17</f>
        <v>#REF!</v>
      </c>
      <c r="S17" s="11">
        <f t="shared" si="1"/>
        <v>1.4191277424775257</v>
      </c>
      <c r="T17" s="11">
        <f t="shared" si="2"/>
        <v>1.4191277424775257</v>
      </c>
      <c r="U17" s="11" t="e">
        <f>#REF!/Q17</f>
        <v>#REF!</v>
      </c>
      <c r="V17" s="11" t="e">
        <f>#REF!/Q17</f>
        <v>#REF!</v>
      </c>
      <c r="W17" s="11" t="e">
        <f>#REF!/Q17</f>
        <v>#REF!</v>
      </c>
    </row>
    <row r="18" spans="1:44" ht="18.75" customHeight="1">
      <c r="A18" s="50" t="s">
        <v>42</v>
      </c>
      <c r="B18" s="51" t="s">
        <v>248</v>
      </c>
      <c r="C18" s="52">
        <v>6.7000000000000002E-3</v>
      </c>
      <c r="D18" s="52">
        <v>6.7000000000000002E-3</v>
      </c>
      <c r="E18" s="53">
        <v>0</v>
      </c>
      <c r="F18" s="53">
        <v>0</v>
      </c>
      <c r="G18" s="54">
        <v>0</v>
      </c>
      <c r="H18" s="54">
        <v>0</v>
      </c>
      <c r="I18" s="55">
        <v>14.882623495365666</v>
      </c>
      <c r="J18" s="55">
        <v>14.882623495365666</v>
      </c>
      <c r="K18" s="56">
        <v>1346.9821999999999</v>
      </c>
      <c r="L18" s="56">
        <v>1346.9821999999999</v>
      </c>
      <c r="N18" s="5">
        <v>163.19999999999999</v>
      </c>
      <c r="O18" s="5">
        <v>1433.52</v>
      </c>
      <c r="P18" s="5">
        <f t="shared" si="3"/>
        <v>233950.46399999998</v>
      </c>
      <c r="Q18" s="5">
        <f t="shared" si="4"/>
        <v>233.95046399999998</v>
      </c>
      <c r="R18" s="11" t="e">
        <f>#REF!/Q18</f>
        <v>#REF!</v>
      </c>
      <c r="S18" s="11">
        <f t="shared" si="1"/>
        <v>5.7575530177191698</v>
      </c>
      <c r="T18" s="11">
        <f t="shared" si="2"/>
        <v>5.7575530177191698</v>
      </c>
      <c r="U18" s="11" t="e">
        <f>#REF!/Q18</f>
        <v>#REF!</v>
      </c>
      <c r="V18" s="11" t="e">
        <f>#REF!/Q18</f>
        <v>#REF!</v>
      </c>
      <c r="W18" s="11" t="e">
        <f>#REF!/Q18</f>
        <v>#REF!</v>
      </c>
    </row>
    <row r="19" spans="1:44" ht="38.25">
      <c r="A19" s="50" t="s">
        <v>44</v>
      </c>
      <c r="B19" s="51" t="s">
        <v>175</v>
      </c>
      <c r="C19" s="52">
        <v>3.4307932756451795E-3</v>
      </c>
      <c r="D19" s="52">
        <v>3.4307932756451795E-3</v>
      </c>
      <c r="E19" s="53">
        <v>0</v>
      </c>
      <c r="F19" s="53">
        <v>0</v>
      </c>
      <c r="G19" s="54">
        <v>0</v>
      </c>
      <c r="H19" s="54">
        <v>0</v>
      </c>
      <c r="I19" s="55">
        <v>6.3281886351849357</v>
      </c>
      <c r="J19" s="55">
        <v>6.3281886351849357</v>
      </c>
      <c r="K19" s="56">
        <v>2375.5655000000002</v>
      </c>
      <c r="L19" s="56">
        <v>2375.5655000000002</v>
      </c>
      <c r="N19" s="5">
        <v>310.8</v>
      </c>
      <c r="O19" s="5">
        <v>1650.72</v>
      </c>
      <c r="P19" s="5">
        <f t="shared" si="3"/>
        <v>513043.77600000001</v>
      </c>
      <c r="Q19" s="5">
        <f t="shared" si="4"/>
        <v>513.04377599999998</v>
      </c>
      <c r="R19" s="11" t="e">
        <f>#REF!/Q19</f>
        <v>#REF!</v>
      </c>
      <c r="S19" s="11">
        <f t="shared" si="1"/>
        <v>4.6303368467333286</v>
      </c>
      <c r="T19" s="11">
        <f t="shared" si="2"/>
        <v>4.6303368467333286</v>
      </c>
      <c r="U19" s="11" t="e">
        <f>#REF!/Q19</f>
        <v>#REF!</v>
      </c>
      <c r="V19" s="11" t="e">
        <f>#REF!/Q19</f>
        <v>#REF!</v>
      </c>
      <c r="W19" s="11" t="e">
        <f>#REF!/Q19</f>
        <v>#REF!</v>
      </c>
    </row>
    <row r="20" spans="1:44" ht="38.25">
      <c r="A20" s="50" t="s">
        <v>54</v>
      </c>
      <c r="B20" s="51" t="s">
        <v>249</v>
      </c>
      <c r="C20" s="52">
        <v>1.0398388249821278E-2</v>
      </c>
      <c r="D20" s="52">
        <v>1.0398388249821278E-2</v>
      </c>
      <c r="E20" s="53">
        <v>0</v>
      </c>
      <c r="F20" s="53">
        <v>0</v>
      </c>
      <c r="G20" s="54">
        <v>0</v>
      </c>
      <c r="H20" s="54">
        <v>0</v>
      </c>
      <c r="I20" s="55">
        <v>5.9296195715597539</v>
      </c>
      <c r="J20" s="55">
        <v>5.9296195715597539</v>
      </c>
      <c r="K20" s="56">
        <v>1343.9512999999999</v>
      </c>
      <c r="L20" s="56">
        <v>1343.9512999999999</v>
      </c>
      <c r="N20" s="5">
        <v>114.8</v>
      </c>
      <c r="O20" s="5">
        <v>1105.8</v>
      </c>
      <c r="P20" s="5">
        <f t="shared" si="3"/>
        <v>126945.84</v>
      </c>
      <c r="Q20" s="5">
        <f t="shared" si="4"/>
        <v>126.94583999999999</v>
      </c>
      <c r="R20" s="11" t="e">
        <f>#REF!/Q20</f>
        <v>#REF!</v>
      </c>
      <c r="S20" s="11">
        <f t="shared" si="1"/>
        <v>10.586808516135701</v>
      </c>
      <c r="T20" s="11">
        <f t="shared" si="2"/>
        <v>10.586808516135701</v>
      </c>
      <c r="U20" s="11" t="e">
        <f>#REF!/Q20</f>
        <v>#REF!</v>
      </c>
      <c r="V20" s="11" t="e">
        <f>#REF!/Q20</f>
        <v>#REF!</v>
      </c>
      <c r="W20" s="11" t="e">
        <f>#REF!/Q20</f>
        <v>#REF!</v>
      </c>
    </row>
    <row r="21" spans="1:44" ht="32.25" customHeight="1">
      <c r="A21" s="50" t="s">
        <v>174</v>
      </c>
      <c r="B21" s="51" t="s">
        <v>178</v>
      </c>
      <c r="C21" s="52">
        <v>1.7213349909151764E-2</v>
      </c>
      <c r="D21" s="52">
        <v>1.7213349909151764E-2</v>
      </c>
      <c r="E21" s="53">
        <v>0</v>
      </c>
      <c r="F21" s="53">
        <v>0</v>
      </c>
      <c r="G21" s="54">
        <v>0</v>
      </c>
      <c r="H21" s="54">
        <v>0</v>
      </c>
      <c r="I21" s="55">
        <v>6.2343945892878923</v>
      </c>
      <c r="J21" s="55">
        <v>6.2343945892878923</v>
      </c>
      <c r="K21" s="56">
        <v>710.60440000000006</v>
      </c>
      <c r="L21" s="56">
        <v>710.60440000000006</v>
      </c>
      <c r="N21" s="5">
        <v>143.1</v>
      </c>
      <c r="O21" s="5">
        <v>2623.3</v>
      </c>
      <c r="P21" s="5">
        <f t="shared" si="3"/>
        <v>375394.23000000004</v>
      </c>
      <c r="Q21" s="5">
        <f t="shared" si="4"/>
        <v>375.39423000000005</v>
      </c>
      <c r="R21" s="11" t="e">
        <f>#REF!/Q21</f>
        <v>#REF!</v>
      </c>
      <c r="S21" s="11">
        <f t="shared" si="1"/>
        <v>1.8929550408912783</v>
      </c>
      <c r="T21" s="11">
        <f t="shared" si="2"/>
        <v>1.8929550408912783</v>
      </c>
      <c r="U21" s="11" t="e">
        <f>#REF!/Q21</f>
        <v>#REF!</v>
      </c>
      <c r="V21" s="11" t="e">
        <f>#REF!/Q21</f>
        <v>#REF!</v>
      </c>
      <c r="W21" s="11" t="e">
        <f>#REF!/Q21</f>
        <v>#REF!</v>
      </c>
    </row>
    <row r="22" spans="1:44" ht="29.25" customHeight="1">
      <c r="A22" s="50" t="s">
        <v>176</v>
      </c>
      <c r="B22" s="51" t="s">
        <v>250</v>
      </c>
      <c r="C22" s="54">
        <v>0</v>
      </c>
      <c r="D22" s="54">
        <v>0</v>
      </c>
      <c r="E22" s="53">
        <v>0</v>
      </c>
      <c r="F22" s="53">
        <v>0</v>
      </c>
      <c r="G22" s="55">
        <v>166.76</v>
      </c>
      <c r="H22" s="55">
        <v>166.76</v>
      </c>
      <c r="I22" s="54">
        <v>0</v>
      </c>
      <c r="J22" s="54">
        <v>0</v>
      </c>
      <c r="K22" s="57">
        <v>0</v>
      </c>
      <c r="L22" s="57">
        <v>0</v>
      </c>
      <c r="N22" s="5">
        <v>147.30000000000001</v>
      </c>
      <c r="O22" s="5">
        <v>1538.7</v>
      </c>
      <c r="P22" s="5">
        <f t="shared" si="3"/>
        <v>226650.51000000004</v>
      </c>
      <c r="Q22" s="5">
        <f t="shared" si="4"/>
        <v>226.65051000000003</v>
      </c>
      <c r="R22" s="11" t="e">
        <f>#REF!/Q22</f>
        <v>#REF!</v>
      </c>
      <c r="S22" s="11">
        <f t="shared" si="1"/>
        <v>0</v>
      </c>
      <c r="T22" s="11">
        <f t="shared" si="2"/>
        <v>0</v>
      </c>
      <c r="U22" s="11" t="e">
        <f>#REF!/Q22</f>
        <v>#REF!</v>
      </c>
      <c r="V22" s="11" t="e">
        <f>#REF!/Q22</f>
        <v>#REF!</v>
      </c>
      <c r="W22" s="11" t="e">
        <f>#REF!/Q22</f>
        <v>#REF!</v>
      </c>
    </row>
    <row r="23" spans="1:44" ht="34.5" customHeight="1">
      <c r="A23" s="50" t="s">
        <v>177</v>
      </c>
      <c r="B23" s="51" t="s">
        <v>251</v>
      </c>
      <c r="C23" s="54">
        <v>0</v>
      </c>
      <c r="D23" s="54">
        <v>0</v>
      </c>
      <c r="E23" s="53">
        <v>0</v>
      </c>
      <c r="F23" s="53">
        <v>0</v>
      </c>
      <c r="G23" s="55">
        <v>165.41</v>
      </c>
      <c r="H23" s="55">
        <v>165.41</v>
      </c>
      <c r="I23" s="54">
        <v>0</v>
      </c>
      <c r="J23" s="54">
        <v>0</v>
      </c>
      <c r="K23" s="57">
        <v>0</v>
      </c>
      <c r="L23" s="57">
        <v>0</v>
      </c>
      <c r="N23" s="5">
        <v>109</v>
      </c>
      <c r="O23" s="5">
        <v>1045.7</v>
      </c>
      <c r="P23" s="5">
        <f t="shared" si="3"/>
        <v>113981.3</v>
      </c>
      <c r="Q23" s="5">
        <f t="shared" si="4"/>
        <v>113.9813</v>
      </c>
      <c r="R23" s="11" t="e">
        <f>#REF!/Q23</f>
        <v>#REF!</v>
      </c>
      <c r="S23" s="11">
        <f t="shared" si="1"/>
        <v>0</v>
      </c>
      <c r="T23" s="11">
        <f t="shared" si="2"/>
        <v>0</v>
      </c>
      <c r="U23" s="11" t="e">
        <f>#REF!/Q23</f>
        <v>#REF!</v>
      </c>
      <c r="V23" s="11" t="e">
        <f>#REF!/Q23</f>
        <v>#REF!</v>
      </c>
      <c r="W23" s="11" t="e">
        <f>#REF!/Q23</f>
        <v>#REF!</v>
      </c>
    </row>
    <row r="24" spans="1:44" ht="20.25" customHeight="1">
      <c r="A24" s="50" t="s">
        <v>179</v>
      </c>
      <c r="B24" s="51" t="s">
        <v>252</v>
      </c>
      <c r="C24" s="52">
        <v>8.9999999999999998E-4</v>
      </c>
      <c r="D24" s="52">
        <v>8.9999999999999998E-4</v>
      </c>
      <c r="E24" s="53">
        <v>0</v>
      </c>
      <c r="F24" s="53">
        <v>0</v>
      </c>
      <c r="G24" s="54">
        <v>0</v>
      </c>
      <c r="H24" s="54">
        <v>0</v>
      </c>
      <c r="I24" s="55">
        <v>2.7106741573033708</v>
      </c>
      <c r="J24" s="55">
        <v>2.7106741573033708</v>
      </c>
      <c r="K24" s="56">
        <v>965</v>
      </c>
      <c r="L24" s="56">
        <v>965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31.5" customHeight="1">
      <c r="A25" s="50" t="s">
        <v>180</v>
      </c>
      <c r="B25" s="51" t="s">
        <v>253</v>
      </c>
      <c r="C25" s="52">
        <v>0</v>
      </c>
      <c r="D25" s="52">
        <v>0</v>
      </c>
      <c r="E25" s="53">
        <v>0</v>
      </c>
      <c r="F25" s="53">
        <v>0</v>
      </c>
      <c r="G25" s="54">
        <v>0</v>
      </c>
      <c r="H25" s="54">
        <v>0</v>
      </c>
      <c r="I25" s="55">
        <v>3.88</v>
      </c>
      <c r="J25" s="55">
        <v>3.88</v>
      </c>
      <c r="K25" s="56">
        <v>291</v>
      </c>
      <c r="L25" s="56">
        <v>291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8" customHeight="1">
      <c r="A26" s="50" t="s">
        <v>181</v>
      </c>
      <c r="B26" s="51" t="s">
        <v>254</v>
      </c>
      <c r="C26" s="52">
        <v>0</v>
      </c>
      <c r="D26" s="52">
        <v>0</v>
      </c>
      <c r="E26" s="53">
        <v>0</v>
      </c>
      <c r="F26" s="53">
        <v>0</v>
      </c>
      <c r="G26" s="54">
        <v>0</v>
      </c>
      <c r="H26" s="54">
        <v>0</v>
      </c>
      <c r="I26" s="55">
        <v>3.1304347826086958</v>
      </c>
      <c r="J26" s="55">
        <v>3.1304347826086958</v>
      </c>
      <c r="K26" s="56">
        <v>504</v>
      </c>
      <c r="L26" s="56">
        <v>504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s="9" customFormat="1" ht="33.75" customHeight="1">
      <c r="A27" s="50" t="s">
        <v>182</v>
      </c>
      <c r="B27" s="51" t="s">
        <v>255</v>
      </c>
      <c r="C27" s="52">
        <v>0</v>
      </c>
      <c r="D27" s="52">
        <v>0</v>
      </c>
      <c r="E27" s="53">
        <v>0</v>
      </c>
      <c r="F27" s="53">
        <v>0</v>
      </c>
      <c r="G27" s="54">
        <v>0</v>
      </c>
      <c r="H27" s="54">
        <v>0</v>
      </c>
      <c r="I27" s="55">
        <v>5.4393939393939394</v>
      </c>
      <c r="J27" s="55">
        <v>5.4393939393939394</v>
      </c>
      <c r="K27" s="56">
        <v>359</v>
      </c>
      <c r="L27" s="56">
        <v>359</v>
      </c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s="9" customFormat="1" ht="38.25">
      <c r="A28" s="50" t="s">
        <v>183</v>
      </c>
      <c r="B28" s="51" t="s">
        <v>256</v>
      </c>
      <c r="C28" s="52">
        <v>1.0699999999999999E-2</v>
      </c>
      <c r="D28" s="52">
        <v>1.0699999999999999E-2</v>
      </c>
      <c r="E28" s="53">
        <v>0</v>
      </c>
      <c r="F28" s="53">
        <v>0</v>
      </c>
      <c r="G28" s="54">
        <v>0</v>
      </c>
      <c r="H28" s="54">
        <v>0</v>
      </c>
      <c r="I28" s="55">
        <v>4.6801242236024843</v>
      </c>
      <c r="J28" s="55">
        <v>4.6801242236024843</v>
      </c>
      <c r="K28" s="56">
        <v>1507</v>
      </c>
      <c r="L28" s="56">
        <v>1507</v>
      </c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s="9" customFormat="1" ht="30" customHeight="1">
      <c r="A29" s="50" t="s">
        <v>184</v>
      </c>
      <c r="B29" s="51" t="s">
        <v>257</v>
      </c>
      <c r="C29" s="58">
        <v>0</v>
      </c>
      <c r="D29" s="58">
        <v>0</v>
      </c>
      <c r="E29" s="59">
        <v>0</v>
      </c>
      <c r="F29" s="59">
        <v>0</v>
      </c>
      <c r="G29" s="60">
        <v>0</v>
      </c>
      <c r="H29" s="60">
        <v>0</v>
      </c>
      <c r="I29" s="61">
        <v>5.6651417930085213</v>
      </c>
      <c r="J29" s="61">
        <v>5.6651417930085213</v>
      </c>
      <c r="K29" s="56">
        <v>1679.25</v>
      </c>
      <c r="L29" s="56">
        <v>1679.25</v>
      </c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s="9" customFormat="1" ht="25.5">
      <c r="A30" s="50" t="s">
        <v>185</v>
      </c>
      <c r="B30" s="51" t="s">
        <v>258</v>
      </c>
      <c r="C30" s="58">
        <v>0</v>
      </c>
      <c r="D30" s="58">
        <v>0</v>
      </c>
      <c r="E30" s="59">
        <v>0</v>
      </c>
      <c r="F30" s="59">
        <v>0</v>
      </c>
      <c r="G30" s="60">
        <v>0</v>
      </c>
      <c r="H30" s="60">
        <v>0</v>
      </c>
      <c r="I30" s="61">
        <v>4.5116179001721166</v>
      </c>
      <c r="J30" s="61">
        <v>4.5116179001721166</v>
      </c>
      <c r="K30" s="56">
        <v>524.25</v>
      </c>
      <c r="L30" s="56">
        <v>524.25</v>
      </c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s="9" customFormat="1" ht="27.75" customHeight="1">
      <c r="A31" s="50" t="s">
        <v>186</v>
      </c>
      <c r="B31" s="51" t="s">
        <v>259</v>
      </c>
      <c r="C31" s="58">
        <v>0</v>
      </c>
      <c r="D31" s="58">
        <v>0</v>
      </c>
      <c r="E31" s="59">
        <v>0</v>
      </c>
      <c r="F31" s="59">
        <v>0</v>
      </c>
      <c r="G31" s="60">
        <v>0</v>
      </c>
      <c r="H31" s="60">
        <v>0</v>
      </c>
      <c r="I31" s="61">
        <v>2.994791666666667</v>
      </c>
      <c r="J31" s="61">
        <v>2.994791666666667</v>
      </c>
      <c r="K31" s="56">
        <v>345</v>
      </c>
      <c r="L31" s="56">
        <v>345</v>
      </c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s="9" customFormat="1" ht="22.5" customHeight="1">
      <c r="A32" s="50" t="s">
        <v>187</v>
      </c>
      <c r="B32" s="51" t="s">
        <v>260</v>
      </c>
      <c r="C32" s="58">
        <v>0</v>
      </c>
      <c r="D32" s="58">
        <v>0</v>
      </c>
      <c r="E32" s="59">
        <v>0</v>
      </c>
      <c r="F32" s="59">
        <v>0</v>
      </c>
      <c r="G32" s="60">
        <v>0</v>
      </c>
      <c r="H32" s="60">
        <v>0</v>
      </c>
      <c r="I32" s="61">
        <v>2.7828802351212345</v>
      </c>
      <c r="J32" s="61">
        <v>2.7828802351212345</v>
      </c>
      <c r="K32" s="56">
        <v>757.5</v>
      </c>
      <c r="L32" s="56">
        <v>757.5</v>
      </c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s="9" customFormat="1" ht="30" customHeight="1">
      <c r="A33" s="50" t="s">
        <v>188</v>
      </c>
      <c r="B33" s="51" t="s">
        <v>261</v>
      </c>
      <c r="C33" s="58">
        <v>0</v>
      </c>
      <c r="D33" s="58">
        <v>0</v>
      </c>
      <c r="E33" s="59">
        <v>0</v>
      </c>
      <c r="F33" s="59">
        <v>0</v>
      </c>
      <c r="G33" s="60">
        <v>0</v>
      </c>
      <c r="H33" s="60">
        <v>0</v>
      </c>
      <c r="I33" s="61">
        <v>3.1159029649595689</v>
      </c>
      <c r="J33" s="61">
        <v>3.1159029649595689</v>
      </c>
      <c r="K33" s="56">
        <v>433.5</v>
      </c>
      <c r="L33" s="56">
        <v>433.5</v>
      </c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s="9" customFormat="1" ht="30" customHeight="1">
      <c r="A34" s="50" t="s">
        <v>189</v>
      </c>
      <c r="B34" s="51" t="s">
        <v>262</v>
      </c>
      <c r="C34" s="58">
        <v>0</v>
      </c>
      <c r="D34" s="58">
        <v>0</v>
      </c>
      <c r="E34" s="59">
        <v>0</v>
      </c>
      <c r="F34" s="59">
        <v>0</v>
      </c>
      <c r="G34" s="60">
        <v>0</v>
      </c>
      <c r="H34" s="60">
        <v>0</v>
      </c>
      <c r="I34" s="61">
        <v>3.7826755509994876</v>
      </c>
      <c r="J34" s="61">
        <v>3.7826755509994876</v>
      </c>
      <c r="K34" s="56">
        <v>369</v>
      </c>
      <c r="L34" s="56">
        <v>369</v>
      </c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s="9" customFormat="1" ht="31.5" customHeight="1">
      <c r="A35" s="50" t="s">
        <v>190</v>
      </c>
      <c r="B35" s="51" t="s">
        <v>263</v>
      </c>
      <c r="C35" s="58">
        <v>0</v>
      </c>
      <c r="D35" s="58">
        <v>0</v>
      </c>
      <c r="E35" s="59">
        <v>0</v>
      </c>
      <c r="F35" s="59">
        <v>0</v>
      </c>
      <c r="G35" s="60">
        <v>0</v>
      </c>
      <c r="H35" s="60">
        <v>0</v>
      </c>
      <c r="I35" s="61">
        <v>4.7632429394407758</v>
      </c>
      <c r="J35" s="61">
        <v>4.7632429394407758</v>
      </c>
      <c r="K35" s="56">
        <v>169.5</v>
      </c>
      <c r="L35" s="56">
        <v>169.5</v>
      </c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17.25" customHeight="1">
      <c r="A36" s="50" t="s">
        <v>191</v>
      </c>
      <c r="B36" s="51" t="s">
        <v>264</v>
      </c>
      <c r="C36" s="52">
        <v>0</v>
      </c>
      <c r="D36" s="52">
        <v>0</v>
      </c>
      <c r="E36" s="53">
        <v>0</v>
      </c>
      <c r="F36" s="53">
        <v>0</v>
      </c>
      <c r="G36" s="54">
        <v>0</v>
      </c>
      <c r="H36" s="54">
        <v>0</v>
      </c>
      <c r="I36" s="61">
        <v>3.6347481927224261</v>
      </c>
      <c r="J36" s="61">
        <v>3.6347481927224261</v>
      </c>
      <c r="K36" s="56">
        <v>225</v>
      </c>
      <c r="L36" s="56">
        <v>225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25.5">
      <c r="A37" s="50" t="s">
        <v>192</v>
      </c>
      <c r="B37" s="51" t="s">
        <v>265</v>
      </c>
      <c r="C37" s="52">
        <v>5.7000000000000002E-3</v>
      </c>
      <c r="D37" s="52">
        <v>5.7000000000000002E-3</v>
      </c>
      <c r="E37" s="53">
        <v>0</v>
      </c>
      <c r="F37" s="53">
        <v>0</v>
      </c>
      <c r="G37" s="54">
        <v>0</v>
      </c>
      <c r="H37" s="54">
        <v>0</v>
      </c>
      <c r="I37" s="61">
        <v>6.24</v>
      </c>
      <c r="J37" s="61">
        <v>6.24</v>
      </c>
      <c r="K37" s="56">
        <v>809</v>
      </c>
      <c r="L37" s="56">
        <v>809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33.75" customHeight="1">
      <c r="A38" s="50" t="s">
        <v>193</v>
      </c>
      <c r="B38" s="51" t="s">
        <v>266</v>
      </c>
      <c r="C38" s="52">
        <v>1.2999999999999999E-3</v>
      </c>
      <c r="D38" s="52">
        <v>1.2999999999999999E-3</v>
      </c>
      <c r="E38" s="53">
        <v>0</v>
      </c>
      <c r="F38" s="53">
        <v>0</v>
      </c>
      <c r="G38" s="54">
        <v>0</v>
      </c>
      <c r="H38" s="54">
        <v>0</v>
      </c>
      <c r="I38" s="61">
        <v>8.64</v>
      </c>
      <c r="J38" s="61">
        <v>8.64</v>
      </c>
      <c r="K38" s="56">
        <v>5592</v>
      </c>
      <c r="L38" s="56">
        <v>5592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22.5" customHeight="1">
      <c r="A39" s="50" t="s">
        <v>194</v>
      </c>
      <c r="B39" s="51" t="s">
        <v>267</v>
      </c>
      <c r="C39" s="52">
        <v>2.5000000000000001E-3</v>
      </c>
      <c r="D39" s="52">
        <v>2.5000000000000001E-3</v>
      </c>
      <c r="E39" s="53">
        <v>0</v>
      </c>
      <c r="F39" s="53">
        <v>0</v>
      </c>
      <c r="G39" s="54">
        <v>0</v>
      </c>
      <c r="H39" s="54">
        <v>0</v>
      </c>
      <c r="I39" s="61">
        <v>9.14</v>
      </c>
      <c r="J39" s="61">
        <v>9.14</v>
      </c>
      <c r="K39" s="56">
        <v>3208</v>
      </c>
      <c r="L39" s="56">
        <v>3208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36" customHeight="1">
      <c r="A40" s="50" t="s">
        <v>195</v>
      </c>
      <c r="B40" s="51" t="s">
        <v>268</v>
      </c>
      <c r="C40" s="52">
        <v>1.1999999999999999E-3</v>
      </c>
      <c r="D40" s="52">
        <v>1.1999999999999999E-3</v>
      </c>
      <c r="E40" s="53">
        <v>0</v>
      </c>
      <c r="F40" s="53">
        <v>0</v>
      </c>
      <c r="G40" s="54">
        <v>0</v>
      </c>
      <c r="H40" s="54">
        <v>0</v>
      </c>
      <c r="I40" s="61">
        <v>9.2200000000000006</v>
      </c>
      <c r="J40" s="61">
        <v>9.2200000000000006</v>
      </c>
      <c r="K40" s="56">
        <v>3524</v>
      </c>
      <c r="L40" s="56">
        <v>3524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32.25" customHeight="1">
      <c r="A41" s="50" t="s">
        <v>196</v>
      </c>
      <c r="B41" s="51" t="s">
        <v>269</v>
      </c>
      <c r="C41" s="52">
        <v>5.7000000000000002E-3</v>
      </c>
      <c r="D41" s="52">
        <v>5.7000000000000002E-3</v>
      </c>
      <c r="E41" s="53">
        <v>0</v>
      </c>
      <c r="F41" s="53">
        <v>0</v>
      </c>
      <c r="G41" s="54">
        <v>0</v>
      </c>
      <c r="H41" s="54">
        <v>0</v>
      </c>
      <c r="I41" s="61">
        <v>8.2200000000000006</v>
      </c>
      <c r="J41" s="61">
        <v>8.2200000000000006</v>
      </c>
      <c r="K41" s="56">
        <v>369</v>
      </c>
      <c r="L41" s="56">
        <v>369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9.5" customHeight="1">
      <c r="A42" s="50" t="s">
        <v>197</v>
      </c>
      <c r="B42" s="51" t="s">
        <v>270</v>
      </c>
      <c r="C42" s="62">
        <v>2.2000000000000001E-3</v>
      </c>
      <c r="D42" s="62">
        <v>2.2000000000000001E-3</v>
      </c>
      <c r="E42" s="53">
        <v>0</v>
      </c>
      <c r="F42" s="53">
        <v>0</v>
      </c>
      <c r="G42" s="54">
        <v>0</v>
      </c>
      <c r="H42" s="54">
        <v>0</v>
      </c>
      <c r="I42" s="61">
        <v>3.2777777777777777</v>
      </c>
      <c r="J42" s="61">
        <v>3.2777777777777777</v>
      </c>
      <c r="K42" s="56">
        <v>885</v>
      </c>
      <c r="L42" s="56">
        <v>885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8.75" customHeight="1">
      <c r="A43" s="50" t="s">
        <v>198</v>
      </c>
      <c r="B43" s="51" t="s">
        <v>271</v>
      </c>
      <c r="C43" s="52">
        <v>0</v>
      </c>
      <c r="D43" s="52">
        <v>0</v>
      </c>
      <c r="E43" s="53">
        <v>0</v>
      </c>
      <c r="F43" s="53">
        <v>0</v>
      </c>
      <c r="G43" s="54">
        <v>0</v>
      </c>
      <c r="H43" s="54">
        <v>0</v>
      </c>
      <c r="I43" s="61">
        <v>3.38</v>
      </c>
      <c r="J43" s="61">
        <v>3.38</v>
      </c>
      <c r="K43" s="56">
        <v>919</v>
      </c>
      <c r="L43" s="56">
        <v>919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44.25" customHeight="1">
      <c r="A44" s="50" t="s">
        <v>199</v>
      </c>
      <c r="B44" s="51" t="s">
        <v>272</v>
      </c>
      <c r="C44" s="54">
        <v>0</v>
      </c>
      <c r="D44" s="54">
        <v>0</v>
      </c>
      <c r="E44" s="53">
        <v>0</v>
      </c>
      <c r="F44" s="53">
        <v>0</v>
      </c>
      <c r="G44" s="61">
        <v>191.81</v>
      </c>
      <c r="H44" s="61">
        <v>191.81</v>
      </c>
      <c r="I44" s="57">
        <v>0</v>
      </c>
      <c r="J44" s="57">
        <v>0</v>
      </c>
      <c r="K44" s="57">
        <v>0</v>
      </c>
      <c r="L44" s="57">
        <v>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37" customFormat="1" ht="31.5" customHeight="1">
      <c r="A45" s="63" t="s">
        <v>220</v>
      </c>
      <c r="B45" s="51" t="s">
        <v>273</v>
      </c>
      <c r="C45" s="54">
        <v>0</v>
      </c>
      <c r="D45" s="54">
        <v>0</v>
      </c>
      <c r="E45" s="53">
        <v>0</v>
      </c>
      <c r="F45" s="53">
        <v>0</v>
      </c>
      <c r="G45" s="61">
        <v>239.91</v>
      </c>
      <c r="H45" s="61">
        <v>239.91</v>
      </c>
      <c r="I45" s="57">
        <v>0</v>
      </c>
      <c r="J45" s="57">
        <v>0</v>
      </c>
      <c r="K45" s="57">
        <v>0</v>
      </c>
      <c r="L45" s="57">
        <v>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</row>
    <row r="46" spans="1:44" s="37" customFormat="1" ht="28.5" customHeight="1">
      <c r="A46" s="63" t="s">
        <v>221</v>
      </c>
      <c r="B46" s="51" t="s">
        <v>274</v>
      </c>
      <c r="C46" s="54">
        <v>0</v>
      </c>
      <c r="D46" s="54">
        <v>0</v>
      </c>
      <c r="E46" s="53">
        <v>0</v>
      </c>
      <c r="F46" s="53">
        <v>0</v>
      </c>
      <c r="G46" s="61">
        <v>157.49</v>
      </c>
      <c r="H46" s="61">
        <v>157.49</v>
      </c>
      <c r="I46" s="57">
        <v>0</v>
      </c>
      <c r="J46" s="57">
        <v>0</v>
      </c>
      <c r="K46" s="57">
        <v>0</v>
      </c>
      <c r="L46" s="57">
        <v>0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</row>
    <row r="47" spans="1:44" s="37" customFormat="1" ht="31.5" customHeight="1">
      <c r="A47" s="63" t="s">
        <v>275</v>
      </c>
      <c r="B47" s="51" t="s">
        <v>276</v>
      </c>
      <c r="C47" s="54">
        <v>0</v>
      </c>
      <c r="D47" s="54">
        <v>0</v>
      </c>
      <c r="E47" s="53">
        <v>0</v>
      </c>
      <c r="F47" s="53">
        <v>0</v>
      </c>
      <c r="G47" s="61">
        <v>262.83</v>
      </c>
      <c r="H47" s="61">
        <v>262.83</v>
      </c>
      <c r="I47" s="57">
        <v>0</v>
      </c>
      <c r="J47" s="57">
        <v>0</v>
      </c>
      <c r="K47" s="57">
        <v>0</v>
      </c>
      <c r="L47" s="57">
        <v>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</row>
    <row r="48" spans="1:44" s="37" customFormat="1" ht="32.25" customHeight="1">
      <c r="A48" s="63" t="s">
        <v>277</v>
      </c>
      <c r="B48" s="51" t="s">
        <v>278</v>
      </c>
      <c r="C48" s="54">
        <v>0</v>
      </c>
      <c r="D48" s="54">
        <v>0</v>
      </c>
      <c r="E48" s="53">
        <v>0</v>
      </c>
      <c r="F48" s="53">
        <v>0</v>
      </c>
      <c r="G48" s="61">
        <v>267.19</v>
      </c>
      <c r="H48" s="61">
        <v>267.19</v>
      </c>
      <c r="I48" s="57">
        <v>0</v>
      </c>
      <c r="J48" s="57">
        <v>0</v>
      </c>
      <c r="K48" s="57">
        <v>0</v>
      </c>
      <c r="L48" s="57">
        <v>0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</row>
    <row r="49" spans="1:44" s="37" customFormat="1" ht="36" customHeight="1">
      <c r="A49" s="63" t="s">
        <v>279</v>
      </c>
      <c r="B49" s="51" t="s">
        <v>280</v>
      </c>
      <c r="C49" s="54">
        <v>0</v>
      </c>
      <c r="D49" s="54">
        <v>0</v>
      </c>
      <c r="E49" s="53">
        <v>0</v>
      </c>
      <c r="F49" s="53">
        <v>0</v>
      </c>
      <c r="G49" s="61">
        <v>268.49</v>
      </c>
      <c r="H49" s="61">
        <v>268.49</v>
      </c>
      <c r="I49" s="57">
        <v>0</v>
      </c>
      <c r="J49" s="57">
        <v>0</v>
      </c>
      <c r="K49" s="57">
        <v>0</v>
      </c>
      <c r="L49" s="57">
        <v>0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</row>
    <row r="50" spans="1:44" s="37" customFormat="1" ht="31.5" customHeight="1">
      <c r="A50" s="63" t="s">
        <v>281</v>
      </c>
      <c r="B50" s="51" t="s">
        <v>282</v>
      </c>
      <c r="C50" s="54">
        <v>0</v>
      </c>
      <c r="D50" s="54">
        <v>0</v>
      </c>
      <c r="E50" s="54">
        <v>0</v>
      </c>
      <c r="F50" s="54">
        <v>0</v>
      </c>
      <c r="G50" s="61">
        <v>221.76</v>
      </c>
      <c r="H50" s="61">
        <v>221.76</v>
      </c>
      <c r="I50" s="57">
        <v>0</v>
      </c>
      <c r="J50" s="57">
        <v>0</v>
      </c>
      <c r="K50" s="57">
        <v>0</v>
      </c>
      <c r="L50" s="57">
        <v>0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</row>
    <row r="51" spans="1:44" s="37" customFormat="1" ht="30.75" customHeight="1">
      <c r="A51" s="63" t="s">
        <v>283</v>
      </c>
      <c r="B51" s="51" t="s">
        <v>284</v>
      </c>
      <c r="C51" s="54">
        <v>0</v>
      </c>
      <c r="D51" s="54">
        <v>0</v>
      </c>
      <c r="E51" s="54">
        <v>0</v>
      </c>
      <c r="F51" s="54">
        <v>0</v>
      </c>
      <c r="G51" s="61">
        <v>234.4</v>
      </c>
      <c r="H51" s="61">
        <v>234.4</v>
      </c>
      <c r="I51" s="57">
        <v>0</v>
      </c>
      <c r="J51" s="57">
        <v>0</v>
      </c>
      <c r="K51" s="57">
        <v>0</v>
      </c>
      <c r="L51" s="57">
        <v>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</row>
    <row r="52" spans="1:44" s="37" customFormat="1" ht="28.5" customHeight="1">
      <c r="A52" s="63" t="s">
        <v>285</v>
      </c>
      <c r="B52" s="51" t="s">
        <v>286</v>
      </c>
      <c r="C52" s="54">
        <v>0</v>
      </c>
      <c r="D52" s="54">
        <v>0</v>
      </c>
      <c r="E52" s="54">
        <v>0</v>
      </c>
      <c r="F52" s="54">
        <v>0</v>
      </c>
      <c r="G52" s="61">
        <v>277.52</v>
      </c>
      <c r="H52" s="61">
        <v>277.52</v>
      </c>
      <c r="I52" s="57">
        <v>0</v>
      </c>
      <c r="J52" s="57">
        <v>0</v>
      </c>
      <c r="K52" s="57">
        <v>0</v>
      </c>
      <c r="L52" s="57">
        <v>0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</row>
    <row r="53" spans="1:44" s="37" customFormat="1" ht="30.75" customHeight="1">
      <c r="A53" s="63" t="s">
        <v>287</v>
      </c>
      <c r="B53" s="51" t="s">
        <v>288</v>
      </c>
      <c r="C53" s="54">
        <v>0</v>
      </c>
      <c r="D53" s="54">
        <v>0</v>
      </c>
      <c r="E53" s="54">
        <v>0</v>
      </c>
      <c r="F53" s="54">
        <v>0</v>
      </c>
      <c r="G53" s="61">
        <v>237.71</v>
      </c>
      <c r="H53" s="61">
        <v>237.71</v>
      </c>
      <c r="I53" s="57">
        <v>0</v>
      </c>
      <c r="J53" s="57">
        <v>0</v>
      </c>
      <c r="K53" s="57">
        <v>0</v>
      </c>
      <c r="L53" s="57">
        <v>0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</row>
    <row r="54" spans="1:44" s="37" customFormat="1" ht="31.5" customHeight="1">
      <c r="A54" s="63" t="s">
        <v>289</v>
      </c>
      <c r="B54" s="51" t="s">
        <v>290</v>
      </c>
      <c r="C54" s="54">
        <v>0</v>
      </c>
      <c r="D54" s="54">
        <v>0</v>
      </c>
      <c r="E54" s="54">
        <v>0</v>
      </c>
      <c r="F54" s="54">
        <v>0</v>
      </c>
      <c r="G54" s="61">
        <v>217.12</v>
      </c>
      <c r="H54" s="61">
        <v>217.12</v>
      </c>
      <c r="I54" s="57">
        <v>0</v>
      </c>
      <c r="J54" s="57">
        <v>0</v>
      </c>
      <c r="K54" s="57">
        <v>0</v>
      </c>
      <c r="L54" s="57">
        <v>0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</row>
    <row r="55" spans="1:44">
      <c r="A55" s="15"/>
      <c r="B55" s="16"/>
      <c r="C55" s="17"/>
      <c r="D55" s="17"/>
      <c r="E55" s="18"/>
      <c r="F55" s="18"/>
      <c r="G55" s="19"/>
      <c r="H55" s="19"/>
      <c r="I55" s="20"/>
      <c r="J55" s="20"/>
      <c r="K55" s="21"/>
      <c r="L55" s="2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>
      <c r="A56" s="15"/>
      <c r="B56" s="16"/>
      <c r="C56" s="17"/>
      <c r="D56" s="17"/>
      <c r="E56" s="18"/>
      <c r="F56" s="18"/>
      <c r="G56" s="19"/>
      <c r="H56" s="19"/>
      <c r="I56" s="20"/>
      <c r="J56" s="20"/>
      <c r="K56" s="21"/>
      <c r="L56" s="2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20.25">
      <c r="B57" s="22"/>
      <c r="G57" s="14"/>
      <c r="H57" s="1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20.25">
      <c r="A58" s="64"/>
      <c r="B58" s="45"/>
      <c r="C58" s="45"/>
      <c r="D58" s="45"/>
      <c r="E58" s="65"/>
      <c r="F58" s="46"/>
      <c r="G58" s="65"/>
      <c r="H58" s="46"/>
      <c r="I58" s="64"/>
      <c r="J58" s="66"/>
      <c r="K58" s="66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>
      <c r="B59" s="23"/>
      <c r="G59" s="14"/>
      <c r="H59" s="1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>
      <c r="B60" s="23"/>
      <c r="G60" s="14"/>
      <c r="H60" s="1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>
      <c r="B61" s="23"/>
      <c r="G61" s="14"/>
      <c r="H61" s="1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>
      <c r="A62" s="41"/>
      <c r="G62" s="14"/>
      <c r="H62" s="1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>
      <c r="B63" s="23"/>
      <c r="G63" s="14"/>
      <c r="H63" s="1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>
      <c r="B64" s="23"/>
      <c r="G64" s="14"/>
      <c r="H64" s="1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>
      <c r="A65" s="5"/>
      <c r="B65" s="23"/>
      <c r="G65" s="14"/>
      <c r="H65" s="1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>
      <c r="A66" s="5"/>
      <c r="G66" s="14"/>
      <c r="H66" s="1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>
      <c r="A67" s="5"/>
      <c r="B67" s="23"/>
      <c r="G67" s="14"/>
      <c r="H67" s="1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>
      <c r="A68" s="5"/>
      <c r="B68" s="23"/>
      <c r="C68" s="6"/>
      <c r="D68" s="6"/>
      <c r="E68" s="6"/>
      <c r="G68" s="14"/>
      <c r="H68" s="1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>
      <c r="A69" s="5"/>
      <c r="B69" s="23"/>
      <c r="C69" s="6"/>
      <c r="D69" s="38"/>
      <c r="E69" s="6"/>
      <c r="G69" s="14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>
      <c r="A70" s="5"/>
      <c r="B70" s="23"/>
      <c r="C70" s="6"/>
      <c r="D70" s="6"/>
      <c r="E70" s="6"/>
      <c r="G70" s="14"/>
      <c r="H70" s="1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>
      <c r="A71" s="5"/>
      <c r="B71" s="23"/>
      <c r="C71" s="6"/>
      <c r="D71" s="6"/>
      <c r="E71" s="6"/>
      <c r="G71" s="14"/>
      <c r="H71" s="1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>
      <c r="A72" s="5"/>
      <c r="G72" s="14"/>
      <c r="H72" s="14"/>
      <c r="I72" s="24"/>
      <c r="J72" s="24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>
      <c r="A73" s="5"/>
      <c r="I73" s="6"/>
      <c r="J73" s="6"/>
    </row>
    <row r="74" spans="1:44">
      <c r="A74" s="5"/>
      <c r="I74" s="6"/>
      <c r="J74" s="6"/>
    </row>
    <row r="75" spans="1:44">
      <c r="A75" s="5"/>
      <c r="I75" s="6"/>
      <c r="J75" s="6"/>
    </row>
  </sheetData>
  <mergeCells count="13">
    <mergeCell ref="A3:L3"/>
    <mergeCell ref="A4:L4"/>
    <mergeCell ref="A6:L6"/>
    <mergeCell ref="A7:A10"/>
    <mergeCell ref="B7:B10"/>
    <mergeCell ref="C7:F7"/>
    <mergeCell ref="G7:L7"/>
    <mergeCell ref="C8:D8"/>
    <mergeCell ref="E8:F8"/>
    <mergeCell ref="G8:H8"/>
    <mergeCell ref="I8:J8"/>
    <mergeCell ref="K8:L8"/>
    <mergeCell ref="A5:L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Отчёт по ИП  за 2021год </vt:lpstr>
      <vt:lpstr>Целевые показатели надёжности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Андреева Софья Анатольевна</cp:lastModifiedBy>
  <cp:lastPrinted>2019-06-13T11:20:02Z</cp:lastPrinted>
  <dcterms:created xsi:type="dcterms:W3CDTF">2019-06-13T08:29:26Z</dcterms:created>
  <dcterms:modified xsi:type="dcterms:W3CDTF">2022-04-21T13:05:41Z</dcterms:modified>
</cp:coreProperties>
</file>