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userNames.xml" ContentType="application/vnd.openxmlformats-officedocument.spreadsheetml.userNam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60" yWindow="150" windowWidth="18450" windowHeight="12675" tabRatio="619"/>
  </bookViews>
  <sheets>
    <sheet name="Перчень МКД на 31 05 для сайта " sheetId="4" r:id="rId1"/>
    <sheet name="Сводный" sheetId="1" state="hidden" r:id="rId2"/>
    <sheet name="Непосредственный способ управле" sheetId="2" state="hidden" r:id="rId3"/>
    <sheet name="краткий" sheetId="3" state="hidden" r:id="rId4"/>
    <sheet name="Лист1" sheetId="5" state="hidden" r:id="rId5"/>
  </sheets>
  <definedNames>
    <definedName name="_xlnm._FilterDatabase" localSheetId="4" hidden="1">Лист1!$J$3:$M$45</definedName>
    <definedName name="_xlnm._FilterDatabase" localSheetId="0" hidden="1">'Перчень МКД на 31 05 для сайта '!$B$1:$B$431</definedName>
    <definedName name="_xlnm._FilterDatabase" localSheetId="1" hidden="1">Сводный!$A$4:$Z$355</definedName>
    <definedName name="Z_0123A8FB_4D43_4546_B547_85D25290D86E_.wvu.FilterData" localSheetId="1" hidden="1">Сводный!$A$4:$Z$351</definedName>
    <definedName name="Z_03AAC2A2_A175_4AC8_904D_C56AB616EE1F_.wvu.FilterData" localSheetId="1" hidden="1">Сводный!$A$4:$Z$351</definedName>
    <definedName name="Z_0407E60B_7C94_431A_B6A3_A3B5D2F2C062_.wvu.FilterData" localSheetId="1" hidden="1">Сводный!$A$4:$Z$351</definedName>
    <definedName name="Z_0407E60B_7C94_431A_B6A3_A3B5D2F2C062_.wvu.PrintArea" localSheetId="1" hidden="1">Сводный!$A$1:$Z$351</definedName>
    <definedName name="Z_0407E60B_7C94_431A_B6A3_A3B5D2F2C062_.wvu.PrintTitles" localSheetId="1" hidden="1">Сводный!$4:$5</definedName>
    <definedName name="Z_06EDD4C2_38A1_48A7_B72A_88C1BCEEDB7C_.wvu.FilterData" localSheetId="1" hidden="1">Сводный!$A$4:$Z$351</definedName>
    <definedName name="Z_0A76F840_3C73_4D65_938A_ADA79A5D2EC4_.wvu.FilterData" localSheetId="1" hidden="1">Сводный!$A$4:$Z$351</definedName>
    <definedName name="Z_0A76F840_3C73_4D65_938A_ADA79A5D2EC4_.wvu.PrintTitles" localSheetId="1" hidden="1">Сводный!$4:$5</definedName>
    <definedName name="Z_0BE8AE10_2C1B_4D73_B05B_52A85E0D2315_.wvu.FilterData" localSheetId="1" hidden="1">Сводный!$A$4:$Z$351</definedName>
    <definedName name="Z_0BE8AE10_2C1B_4D73_B05B_52A85E0D2315_.wvu.PrintTitles" localSheetId="1" hidden="1">Сводный!$4:$5</definedName>
    <definedName name="Z_105E6A46_F3A5_4F26_9E87_F66F7EC04A00_.wvu.FilterData" localSheetId="4" hidden="1">Лист1!$J$3:$M$45</definedName>
    <definedName name="Z_105E6A46_F3A5_4F26_9E87_F66F7EC04A00_.wvu.FilterData" localSheetId="1" hidden="1">Сводный!$A$4:$Z$351</definedName>
    <definedName name="Z_105E6A46_F3A5_4F26_9E87_F66F7EC04A00_.wvu.PrintTitles" localSheetId="1" hidden="1">Сводный!$4:$5</definedName>
    <definedName name="Z_22B9CEEB_D8EA_4B9B_BCA8_1ADD65BFD320_.wvu.FilterData" localSheetId="4" hidden="1">Лист1!$J$3:$M$45</definedName>
    <definedName name="Z_22B9CEEB_D8EA_4B9B_BCA8_1ADD65BFD320_.wvu.FilterData" localSheetId="1" hidden="1">Сводный!$A$246:$AD$351</definedName>
    <definedName name="Z_22B9CEEB_D8EA_4B9B_BCA8_1ADD65BFD320_.wvu.PrintTitles" localSheetId="1" hidden="1">Сводный!$4:$5</definedName>
    <definedName name="Z_251A0F90_A93C_4D89_90EA_7CC0BE3782B0_.wvu.FilterData" localSheetId="1" hidden="1">Сводный!$A$4:$Z$351</definedName>
    <definedName name="Z_27044579_0ACB_4590_B07D_CE71B69B59C3_.wvu.FilterData" localSheetId="1" hidden="1">Сводный!$A$4:$Z$351</definedName>
    <definedName name="Z_321DAC70_2F67_475F_985F_F90375801FBE_.wvu.Cols" localSheetId="1" hidden="1">Сводный!$J:$O,Сводный!$T:$W</definedName>
    <definedName name="Z_321DAC70_2F67_475F_985F_F90375801FBE_.wvu.FilterData" localSheetId="1" hidden="1">Сводный!$A$4:$Z$351</definedName>
    <definedName name="Z_321DAC70_2F67_475F_985F_F90375801FBE_.wvu.PrintTitles" localSheetId="1" hidden="1">Сводный!$4:$5</definedName>
    <definedName name="Z_34A4682D_6354_4E25_BF7D_6E3F8A5FEDE0_.wvu.FilterData" localSheetId="4" hidden="1">Лист1!$J$3:$M$45</definedName>
    <definedName name="Z_34A4682D_6354_4E25_BF7D_6E3F8A5FEDE0_.wvu.FilterData" localSheetId="1" hidden="1">Сводный!$A$4:$Z$351</definedName>
    <definedName name="Z_34A4682D_6354_4E25_BF7D_6E3F8A5FEDE0_.wvu.PrintTitles" localSheetId="1" hidden="1">Сводный!$4:$5</definedName>
    <definedName name="Z_353F2784_7B2D_44BF_B53E_4A1C188FC4D7_.wvu.FilterData" localSheetId="4" hidden="1">Лист1!$J$3:$M$45</definedName>
    <definedName name="Z_353F2784_7B2D_44BF_B53E_4A1C188FC4D7_.wvu.FilterData" localSheetId="0" hidden="1">'Перчень МКД на 31 05 для сайта '!$B$1:$B$431</definedName>
    <definedName name="Z_353F2784_7B2D_44BF_B53E_4A1C188FC4D7_.wvu.FilterData" localSheetId="1" hidden="1">Сводный!$A$4:$Z$355</definedName>
    <definedName name="Z_353F2784_7B2D_44BF_B53E_4A1C188FC4D7_.wvu.PrintTitles" localSheetId="1" hidden="1">Сводный!$4:$5</definedName>
    <definedName name="Z_371B28A7_82B5_4541_9627_C83B1FF5BF68_.wvu.FilterData" localSheetId="1" hidden="1">Сводный!$A$4:$Z$351</definedName>
    <definedName name="Z_371B28A7_82B5_4541_9627_C83B1FF5BF68_.wvu.PrintTitles" localSheetId="1" hidden="1">Сводный!$4:$5</definedName>
    <definedName name="Z_3F019AFE_3B6D_486F_8CC5_7D4B96EC1E9E_.wvu.FilterData" localSheetId="4" hidden="1">Лист1!$J$3:$M$45</definedName>
    <definedName name="Z_3F019AFE_3B6D_486F_8CC5_7D4B96EC1E9E_.wvu.FilterData" localSheetId="1" hidden="1">Сводный!$A$4:$Z$351</definedName>
    <definedName name="Z_3F019AFE_3B6D_486F_8CC5_7D4B96EC1E9E_.wvu.PrintTitles" localSheetId="1" hidden="1">Сводный!$4:$5</definedName>
    <definedName name="Z_4735E728_FD37_4ECC_B823_EDC39635BDA1_.wvu.FilterData" localSheetId="1" hidden="1">Сводный!$A$4:$Z$351</definedName>
    <definedName name="Z_4C828390_295B_4FDA_B071_0129EC549F20_.wvu.FilterData" localSheetId="1" hidden="1">Сводный!$A$4:$Z$351</definedName>
    <definedName name="Z_4C828390_295B_4FDA_B071_0129EC549F20_.wvu.PrintTitles" localSheetId="1" hidden="1">Сводный!$4:$5</definedName>
    <definedName name="Z_4CB9EA37_323B_40E1_99B5_00F40BAAB32F_.wvu.FilterData" localSheetId="4" hidden="1">Лист1!$J$3:$M$45</definedName>
    <definedName name="Z_4CB9EA37_323B_40E1_99B5_00F40BAAB32F_.wvu.FilterData" localSheetId="1" hidden="1">Сводный!$A$4:$Z$351</definedName>
    <definedName name="Z_4CB9EA37_323B_40E1_99B5_00F40BAAB32F_.wvu.PrintTitles" localSheetId="1" hidden="1">Сводный!$4:$5</definedName>
    <definedName name="Z_51987178_200B_4B9A_B27F_1E2B0AA1AF45_.wvu.FilterData" localSheetId="1" hidden="1">Сводный!$A$4:$Z$351</definedName>
    <definedName name="Z_52186BCD_85A3_49A3_B836_83A310E63616_.wvu.Cols" localSheetId="1" hidden="1">Сводный!$H:$O</definedName>
    <definedName name="Z_52186BCD_85A3_49A3_B836_83A310E63616_.wvu.FilterData" localSheetId="1" hidden="1">Сводный!$A$4:$Z$351</definedName>
    <definedName name="Z_52186BCD_85A3_49A3_B836_83A310E63616_.wvu.PrintTitles" localSheetId="1" hidden="1">Сводный!$4:$5</definedName>
    <definedName name="Z_568D1510_8CCC_48F5_A3CC_32DD5FF09C7C_.wvu.FilterData" localSheetId="1" hidden="1">Сводный!$A$4:$Z$351</definedName>
    <definedName name="Z_57FE8AAA_000C_4CC6_8788_30516AEFA58B_.wvu.FilterData" localSheetId="1" hidden="1">Сводный!$A$6:$AB$219</definedName>
    <definedName name="Z_5A2069B6_EE01_41AF_9498_8007790E70B5_.wvu.FilterData" localSheetId="1" hidden="1">Сводный!$A$4:$Z$351</definedName>
    <definedName name="Z_631EDFD0_4F5A_4416_8AE1_63FFDFD0CB00_.wvu.FilterData" localSheetId="1" hidden="1">Сводный!$A$6:$AB$241</definedName>
    <definedName name="Z_66F29AB1_1E71_4863_9C12_4509991B09BF_.wvu.FilterData" localSheetId="4" hidden="1">Лист1!$J$3:$M$45</definedName>
    <definedName name="Z_66F29AB1_1E71_4863_9C12_4509991B09BF_.wvu.FilterData" localSheetId="1" hidden="1">Сводный!$A$4:$Z$351</definedName>
    <definedName name="Z_66F29AB1_1E71_4863_9C12_4509991B09BF_.wvu.PrintTitles" localSheetId="1" hidden="1">Сводный!$4:$5</definedName>
    <definedName name="Z_6AF15017_09C2_4FD6_AC45_B274E5A42727_.wvu.FilterData" localSheetId="4" hidden="1">Лист1!$J$3:$M$45</definedName>
    <definedName name="Z_6AF15017_09C2_4FD6_AC45_B274E5A42727_.wvu.FilterData" localSheetId="1" hidden="1">Сводный!$A$4:$Z$351</definedName>
    <definedName name="Z_6AF15017_09C2_4FD6_AC45_B274E5A42727_.wvu.PrintTitles" localSheetId="1" hidden="1">Сводный!$4:$5</definedName>
    <definedName name="Z_7051FFD0_92E0_4D7F_9D4F_62193866100A_.wvu.FilterData" localSheetId="1" hidden="1">Сводный!$A$4:$Z$351</definedName>
    <definedName name="Z_7051FFD0_92E0_4D7F_9D4F_62193866100A_.wvu.PrintTitles" localSheetId="1" hidden="1">Сводный!$4:$5</definedName>
    <definedName name="Z_7C2E4BD2_332F_4DD6_8BA6_E33443C08E7C_.wvu.FilterData" localSheetId="1" hidden="1">Сводный!$A$4:$Z$351</definedName>
    <definedName name="Z_82CCC875_0BE2_40CB_B153_C9BC8B865319_.wvu.FilterData" localSheetId="1" hidden="1">Сводный!$A$4:$Z$351</definedName>
    <definedName name="Z_82D1C677_C455_406A_8C48_BEFA3B85D822_.wvu.FilterData" localSheetId="1" hidden="1">Сводный!$B$1:$B$351</definedName>
    <definedName name="Z_9013292D_4876_4ACE_8BB3_05A9791DDACC_.wvu.FilterData" localSheetId="1" hidden="1">Сводный!$A$6:$Z$351</definedName>
    <definedName name="Z_9013292D_4876_4ACE_8BB3_05A9791DDACC_.wvu.PrintTitles" localSheetId="1" hidden="1">Сводный!$4:$5</definedName>
    <definedName name="Z_922B4542_97AF_41D2_8C9E_07A83CD5098A_.wvu.FilterData" localSheetId="1" hidden="1">Сводный!$A$6:$AB$219</definedName>
    <definedName name="Z_9676B4A5_EBC9_4F1F_A365_CA757E4240CF_.wvu.FilterData" localSheetId="1" hidden="1">Сводный!$A$4:$Z$351</definedName>
    <definedName name="Z_9676B4A5_EBC9_4F1F_A365_CA757E4240CF_.wvu.PrintTitles" localSheetId="1" hidden="1">Сводный!$4:$5</definedName>
    <definedName name="Z_9DA2B3E7_6CBB_4D92_95B9_99D024DDF9E6_.wvu.FilterData" localSheetId="1" hidden="1">Сводный!$A$4:$Z$351</definedName>
    <definedName name="Z_A077BB8C_C21C_4C64_B882_C8C581C2D74B_.wvu.FilterData" localSheetId="1" hidden="1">Сводный!$A$4:$Z$351</definedName>
    <definedName name="Z_A67D4822_D1F8_4F29_96D0_C9FE872E09C1_.wvu.FilterData" localSheetId="1" hidden="1">Сводный!#REF!</definedName>
    <definedName name="Z_A67D4822_D1F8_4F29_96D0_C9FE872E09C1_.wvu.PrintTitles" localSheetId="1" hidden="1">Сводный!$4:$5</definedName>
    <definedName name="Z_A7D49F5B_7C35_4A8C_B653_770E2A1F4C94_.wvu.FilterData" localSheetId="1" hidden="1">Сводный!$A$4:$Z$351</definedName>
    <definedName name="Z_AC6EBE2B_2EB1_463E_8744_EACBE5B094F3_.wvu.FilterData" localSheetId="1" hidden="1">Сводный!$A$4:$Z$351</definedName>
    <definedName name="Z_B3AB7A4C_0E47_4C55_8986_2482B7D7988B_.wvu.FilterData" localSheetId="1" hidden="1">Сводный!$A$4:$Z$351</definedName>
    <definedName name="Z_B4EB4103_C4B8_44AE_A5B2_C1CC23595AF5_.wvu.FilterData" localSheetId="4" hidden="1">Лист1!$J$3:$M$45</definedName>
    <definedName name="Z_B4EB4103_C4B8_44AE_A5B2_C1CC23595AF5_.wvu.FilterData" localSheetId="1" hidden="1">Сводный!$A$4:$Z$355</definedName>
    <definedName name="Z_B4EB4103_C4B8_44AE_A5B2_C1CC23595AF5_.wvu.PrintTitles" localSheetId="1" hidden="1">Сводный!$4:$5</definedName>
    <definedName name="Z_C2163BF7_2690_4088_9B97_08A4BB2FD2B6_.wvu.FilterData" localSheetId="1" hidden="1">Сводный!$A$4:$Z$351</definedName>
    <definedName name="Z_C56BFA63_4F4E_4E87_8930_880D5FA047AE_.wvu.FilterData" localSheetId="1" hidden="1">Сводный!$A$4:$Z$219</definedName>
    <definedName name="Z_C56BFA63_4F4E_4E87_8930_880D5FA047AE_.wvu.PrintTitles" localSheetId="1" hidden="1">Сводный!$4:$5</definedName>
    <definedName name="Z_C77865B3_801F_4583_BBF2_CCD765DDD4E8_.wvu.FilterData" localSheetId="1" hidden="1">Сводный!$A$6:$Z$351</definedName>
    <definedName name="Z_D03E877F_D197_4AEA_A5B7_95123F11F7E4_.wvu.FilterData" localSheetId="1" hidden="1">Сводный!$A$4:$Z$351</definedName>
    <definedName name="Z_D03E877F_D197_4AEA_A5B7_95123F11F7E4_.wvu.PrintTitles" localSheetId="1" hidden="1">Сводный!$4:$5</definedName>
    <definedName name="Z_D58C8A66_D315_4800_BD3E_D5A2B291CE35_.wvu.FilterData" localSheetId="4" hidden="1">Лист1!$J$3:$M$45</definedName>
    <definedName name="Z_D58C8A66_D315_4800_BD3E_D5A2B291CE35_.wvu.FilterData" localSheetId="1" hidden="1">Сводный!$A$4:$Z$351</definedName>
    <definedName name="Z_D58C8A66_D315_4800_BD3E_D5A2B291CE35_.wvu.PrintTitles" localSheetId="1" hidden="1">Сводный!$4:$5</definedName>
    <definedName name="Z_D5C334A4_3C1E_4C2C_87EC_68304F94105E_.wvu.FilterData" localSheetId="1" hidden="1">Сводный!$A$4:$Z$351</definedName>
    <definedName name="Z_E4DF7C17_DE0A_442D_B5A1_ABBB1B15053B_.wvu.FilterData" localSheetId="1" hidden="1">Сводный!$A$246:$AD$351</definedName>
    <definedName name="Z_EA252282_897F_437D_8BFB_EC4D0D0E5E4B_.wvu.FilterData" localSheetId="1" hidden="1">Сводный!$A$4:$Z$351</definedName>
    <definedName name="Z_EBD47E31_3E3F_47A0_BB72_FA3E967951AA_.wvu.FilterData" localSheetId="1" hidden="1">Сводный!$A$4:$Z$351</definedName>
    <definedName name="Z_ECCD592F_007B_4717_9A57_5A4800A3C1D8_.wvu.FilterData" localSheetId="1" hidden="1">Сводный!$A$4:$Z$351</definedName>
    <definedName name="Z_ECCD592F_007B_4717_9A57_5A4800A3C1D8_.wvu.PrintTitles" localSheetId="1" hidden="1">Сводный!$4:$5</definedName>
    <definedName name="Z_EE0EC093_5946_41B7_9404_4CCBA8D47FF3_.wvu.FilterData" localSheetId="4" hidden="1">Лист1!$J$3:$M$45</definedName>
    <definedName name="Z_EE0EC093_5946_41B7_9404_4CCBA8D47FF3_.wvu.FilterData" localSheetId="1" hidden="1">Сводный!$B$1:$B$351</definedName>
    <definedName name="Z_EE0EC093_5946_41B7_9404_4CCBA8D47FF3_.wvu.PrintTitles" localSheetId="1" hidden="1">Сводный!$4:$5</definedName>
    <definedName name="Z_F817964D_487C_460B_85B4_4D1329AEC497_.wvu.FilterData" localSheetId="1" hidden="1">Сводный!$A$4:$Z$351</definedName>
    <definedName name="Z_FF0B9BAA_98E9_49F7_B2EC_46C93EB2E9D1_.wvu.FilterData" localSheetId="1" hidden="1">Сводный!$A$4:$Z$351</definedName>
    <definedName name="_xlnm.Print_Titles" localSheetId="1">Сводный!$4:$5</definedName>
  </definedNames>
  <calcPr calcId="145621" refMode="R1C1"/>
  <customWorkbookViews>
    <customWorkbookView name="Аникин Денис Вадимович - Личное представление" guid="{353F2784-7B2D-44BF-B53E-4A1C188FC4D7}" mergeInterval="0" personalView="1" maximized="1" windowWidth="724" windowHeight="560" tabRatio="619" activeSheetId="4"/>
    <customWorkbookView name="Ефремова Елизавета Михайловна - Личное представление" guid="{B4EB4103-C4B8-44AE-A5B2-C1CC23595AF5}" mergeInterval="0" personalView="1" maximized="1" windowWidth="1916" windowHeight="855" tabRatio="619" activeSheetId="4"/>
    <customWorkbookView name="Алексеева Мария Петровна - Личное представление" guid="{4CB9EA37-323B-40E1-99B5-00F40BAAB32F}" mergeInterval="0" personalView="1" maximized="1" windowWidth="1916" windowHeight="815" tabRatio="356" activeSheetId="1"/>
    <customWorkbookView name="Исаева Ирина Викторовна - Личное представление" guid="{105E6A46-F3A5-4F26-9E87-F66F7EC04A00}" mergeInterval="0" personalView="1" maximized="1" windowWidth="1916" windowHeight="855" tabRatio="356" activeSheetId="1" showComments="commIndAndComment"/>
    <customWorkbookView name="Гупало Алексей Игоревич - Личное представление" guid="{3F019AFE-3B6D-486F-8CC5-7D4B96EC1E9E}" mergeInterval="0" personalView="1" maximized="1" windowWidth="1916" windowHeight="855" tabRatio="514" activeSheetId="1"/>
    <customWorkbookView name="Мазин Владлен Владимирович - Личное представление" guid="{D58C8A66-D315-4800-BD3E-D5A2B291CE35}" mergeInterval="0" personalView="1" maximized="1" windowWidth="1596" windowHeight="675" tabRatio="619" activeSheetId="1"/>
    <customWorkbookView name="Прокофьева Ирина Александровна - Личное представление" guid="{22B9CEEB-D8EA-4B9B-BCA8-1ADD65BFD320}" mergeInterval="0" personalView="1" maximized="1" windowWidth="1596" windowHeight="615" tabRatio="573" activeSheetId="3"/>
    <customWorkbookView name="Тырнова Ангелина Артуровна - Личное представление" guid="{321DAC70-2F67-475F-985F-F90375801FBE}" mergeInterval="0" personalView="1" maximized="1" windowWidth="1916" windowHeight="795" tabRatio="772" activeSheetId="1"/>
    <customWorkbookView name="Апон Вероника Сергеевна - Личное представление" guid="{ECCD592F-007B-4717-9A57-5A4800A3C1D8}" mergeInterval="0" personalView="1" maximized="1" windowWidth="1916" windowHeight="815" tabRatio="619" activeSheetId="2"/>
    <customWorkbookView name="Антонова Мария Сергеевна - Личное представление" guid="{7051FFD0-92E0-4D7F-9D4F-62193866100A}" mergeInterval="0" personalView="1" maximized="1" windowWidth="1916" windowHeight="855" tabRatio="367" activeSheetId="1"/>
    <customWorkbookView name="Свечкарева Евгения Андреевна - Личное представление" guid="{4C828390-295B-4FDA-B071-0129EC549F20}" mergeInterval="0" personalView="1" maximized="1" windowWidth="1916" windowHeight="775" tabRatio="619" activeSheetId="1"/>
    <customWorkbookView name="karpovalv - Личное представление" guid="{0BE8AE10-2C1B-4D73-B05B-52A85E0D2315}" mergeInterval="0" personalView="1" maximized="1" xWindow="1" yWindow="1" windowWidth="1916" windowHeight="850" tabRatio="514" activeSheetId="1"/>
    <customWorkbookView name="Строганова Ольга Алексеевна - Личное представление" guid="{0A76F840-3C73-4D65-938A-ADA79A5D2EC4}" mergeInterval="0" personalView="1" maximized="1" windowWidth="1916" windowHeight="835" tabRatio="367" activeSheetId="1"/>
    <customWorkbookView name="Сергеева Елена Владимировна - Личное представление" guid="{A67D4822-D1F8-4F29-96D0-C9FE872E09C1}" mergeInterval="0" personalView="1" maximized="1" windowWidth="1916" windowHeight="855" tabRatio="356" activeSheetId="5"/>
    <customWorkbookView name="Суфиева Ольга Владимировна - Личное представление" guid="{C56BFA63-4F4E-4E87-8930-880D5FA047AE}" mergeInterval="0" personalView="1" maximized="1" windowWidth="1596" windowHeight="615" tabRatio="356" activeSheetId="1"/>
    <customWorkbookView name="Зинина Любовь Александровна - Личное представление" guid="{D03E877F-D197-4AEA-A5B7-95123F11F7E4}" mergeInterval="0" personalView="1" maximized="1" windowWidth="1413" windowHeight="813" tabRatio="356" activeSheetId="1"/>
    <customWorkbookView name="Беликова Ксения Игоревна - Личное представление" guid="{9676B4A5-EBC9-4F1F-A365-CA757E4240CF}" mergeInterval="0" personalView="1" maximized="1" windowWidth="1916" windowHeight="855" tabRatio="356" activeSheetId="1"/>
    <customWorkbookView name="Турабов Александр Викторович - Личное представление" guid="{9013292D-4876-4ACE-8BB3-05A9791DDACC}" mergeInterval="0" personalView="1" maximized="1" windowWidth="1858" windowHeight="854" tabRatio="356" activeSheetId="1" showComments="commIndAndComment"/>
    <customWorkbookView name="Титова Алла Александровна - Личное представление" guid="{0407E60B-7C94-431A-B6A3-A3B5D2F2C062}" mergeInterval="0" personalView="1" maximized="1" windowWidth="1916" windowHeight="855" tabRatio="514" activeSheetId="1"/>
    <customWorkbookView name="Михирева Екатерина Юрьевна - Личное представление" guid="{52186BCD-85A3-49A3-B836-83A310E63616}" mergeInterval="0" personalView="1" maximized="1" windowWidth="1916" windowHeight="835" tabRatio="514" activeSheetId="1" showComments="commIndAndComment"/>
    <customWorkbookView name="Несклонный Александр Михайлович - Личное представление" guid="{371B28A7-82B5-4541-9627-C83B1FF5BF68}" mergeInterval="0" personalView="1" maximized="1" windowWidth="1858" windowHeight="894" tabRatio="514" activeSheetId="1"/>
    <customWorkbookView name="Шиловский Иван Валерьевич - Личное представление" guid="{66F29AB1-1E71-4863-9C12-4509991B09BF}" mergeInterval="0" personalView="1" maximized="1" windowWidth="1916" windowHeight="855" tabRatio="514" activeSheetId="1"/>
    <customWorkbookView name="Габова Екатерина Михайловна - Личное представление" guid="{6AF15017-09C2-4FD6-AC45-B274E5A42727}" mergeInterval="0" personalView="1" maximized="1" windowWidth="1916" windowHeight="855" tabRatio="514" activeSheetId="1"/>
    <customWorkbookView name="Кяхяря Александра Сергеевна - Личное представление" guid="{EE0EC093-5946-41B7-9404-4CCBA8D47FF3}" mergeInterval="0" personalView="1" maximized="1" windowWidth="1916" windowHeight="815" tabRatio="356" activeSheetId="2"/>
    <customWorkbookView name="Безкоровайная Полина Витальевна - Личное представление" guid="{34A4682D-6354-4E25-BF7D-6E3F8A5FEDE0}" mergeInterval="0" personalView="1" maximized="1" windowWidth="1916" windowHeight="815" tabRatio="356" activeSheetId="1"/>
  </customWorkbookViews>
</workbook>
</file>

<file path=xl/calcChain.xml><?xml version="1.0" encoding="utf-8"?>
<calcChain xmlns="http://schemas.openxmlformats.org/spreadsheetml/2006/main">
  <c r="P56" i="1" l="1"/>
  <c r="R223" i="1" l="1"/>
  <c r="S223" i="1"/>
  <c r="R222" i="1"/>
  <c r="S222" i="1"/>
  <c r="R221" i="1"/>
  <c r="S221" i="1"/>
  <c r="S232" i="1" l="1"/>
  <c r="R232" i="1"/>
  <c r="S240" i="1" l="1"/>
  <c r="S239" i="1"/>
  <c r="S238" i="1"/>
  <c r="S237" i="1"/>
  <c r="S236" i="1"/>
  <c r="R240" i="1"/>
  <c r="R239" i="1"/>
  <c r="R238" i="1"/>
  <c r="R237" i="1"/>
  <c r="R236" i="1"/>
  <c r="L45" i="5" l="1"/>
  <c r="G237" i="5"/>
  <c r="H24" i="3"/>
  <c r="P243" i="1"/>
  <c r="S231" i="1" l="1"/>
  <c r="S230" i="1"/>
  <c r="S229" i="1"/>
  <c r="R231" i="1"/>
  <c r="R230" i="1"/>
  <c r="R229" i="1"/>
  <c r="Q243" i="1" l="1"/>
  <c r="R243" i="1" s="1"/>
  <c r="Q245" i="1"/>
  <c r="P245" i="1"/>
  <c r="R245" i="1" l="1"/>
  <c r="O351" i="1"/>
  <c r="L351" i="1"/>
  <c r="J351" i="1"/>
  <c r="K351" i="1"/>
  <c r="M351" i="1"/>
  <c r="N351" i="1"/>
  <c r="S220" i="1" l="1"/>
  <c r="R220" i="1" l="1"/>
  <c r="S7" i="1" l="1"/>
  <c r="R7" i="1"/>
  <c r="I10" i="1"/>
  <c r="R10" i="1"/>
  <c r="S10" i="1"/>
  <c r="T10" i="1"/>
  <c r="R12" i="1"/>
  <c r="S12" i="1"/>
  <c r="H22" i="3" l="1"/>
  <c r="I22" i="3"/>
  <c r="H23" i="3"/>
  <c r="I23" i="3"/>
  <c r="H21" i="3"/>
  <c r="I21" i="3"/>
  <c r="G25" i="3"/>
  <c r="F25" i="3"/>
  <c r="H19" i="3"/>
  <c r="H18" i="3"/>
  <c r="I298" i="1" l="1"/>
  <c r="I297" i="1"/>
  <c r="I296" i="1"/>
  <c r="I15" i="3"/>
  <c r="I14" i="3"/>
  <c r="I16" i="3"/>
  <c r="H16" i="3"/>
  <c r="H15" i="3"/>
  <c r="D17" i="3"/>
  <c r="F17" i="3"/>
  <c r="H245" i="1"/>
  <c r="H351" i="1" s="1"/>
  <c r="Q351" i="1"/>
  <c r="Q244" i="1"/>
  <c r="P244" i="1"/>
  <c r="I244" i="1"/>
  <c r="R218" i="1"/>
  <c r="H244" i="1"/>
  <c r="H243" i="1"/>
  <c r="R244" i="1" l="1"/>
  <c r="R216" i="1"/>
  <c r="R215" i="1"/>
  <c r="R214" i="1"/>
  <c r="R213" i="1"/>
  <c r="R212" i="1"/>
  <c r="R211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39" i="1"/>
  <c r="R152" i="1"/>
  <c r="R151" i="1"/>
  <c r="R150" i="1"/>
  <c r="R149" i="1"/>
  <c r="R148" i="1"/>
  <c r="R147" i="1"/>
  <c r="R146" i="1"/>
  <c r="R145" i="1"/>
  <c r="R210" i="1" l="1"/>
  <c r="R209" i="1"/>
  <c r="J243" i="1" l="1"/>
  <c r="K243" i="1"/>
  <c r="L243" i="1"/>
  <c r="M243" i="1"/>
  <c r="N243" i="1"/>
  <c r="R219" i="1" l="1"/>
  <c r="R102" i="1"/>
  <c r="R217" i="1"/>
  <c r="P351" i="1" l="1"/>
  <c r="R351" i="1" l="1"/>
  <c r="H14" i="3"/>
  <c r="H5" i="3"/>
  <c r="R133" i="1" l="1"/>
  <c r="S218" i="1" l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219" i="1"/>
  <c r="S243" i="1" l="1"/>
  <c r="S244" i="1"/>
  <c r="S245" i="1"/>
  <c r="S351" i="1" s="1"/>
  <c r="R144" i="1"/>
  <c r="D25" i="3" l="1"/>
  <c r="D26" i="3" s="1"/>
  <c r="E25" i="3"/>
  <c r="I20" i="3"/>
  <c r="H20" i="3"/>
  <c r="H25" i="3" s="1"/>
  <c r="F26" i="3"/>
  <c r="R114" i="1" l="1"/>
  <c r="R113" i="1"/>
  <c r="R112" i="1"/>
  <c r="R125" i="1"/>
  <c r="R123" i="1"/>
  <c r="R122" i="1"/>
  <c r="R115" i="1"/>
  <c r="R124" i="1"/>
  <c r="H6" i="3" l="1"/>
  <c r="H7" i="3"/>
  <c r="H8" i="3"/>
  <c r="H9" i="3"/>
  <c r="H10" i="3"/>
  <c r="H11" i="3"/>
  <c r="H12" i="3"/>
  <c r="H13" i="3"/>
  <c r="I19" i="3"/>
  <c r="I18" i="3"/>
  <c r="G5" i="3"/>
  <c r="G7" i="3"/>
  <c r="G8" i="3"/>
  <c r="E9" i="3"/>
  <c r="E17" i="3" s="1"/>
  <c r="G9" i="3"/>
  <c r="I6" i="3"/>
  <c r="I10" i="3"/>
  <c r="I11" i="3"/>
  <c r="I12" i="3"/>
  <c r="I13" i="3"/>
  <c r="R134" i="1"/>
  <c r="R135" i="1"/>
  <c r="R136" i="1"/>
  <c r="R137" i="1"/>
  <c r="R138" i="1"/>
  <c r="R139" i="1"/>
  <c r="R140" i="1"/>
  <c r="R141" i="1"/>
  <c r="R142" i="1"/>
  <c r="R143" i="1"/>
  <c r="R130" i="1"/>
  <c r="R129" i="1"/>
  <c r="R128" i="1"/>
  <c r="R127" i="1"/>
  <c r="R126" i="1"/>
  <c r="R132" i="1"/>
  <c r="R131" i="1"/>
  <c r="R111" i="1"/>
  <c r="R56" i="1"/>
  <c r="R55" i="1"/>
  <c r="R54" i="1"/>
  <c r="R53" i="1"/>
  <c r="R52" i="1"/>
  <c r="R51" i="1"/>
  <c r="R50" i="1"/>
  <c r="R49" i="1"/>
  <c r="R48" i="1"/>
  <c r="R47" i="1"/>
  <c r="R46" i="1"/>
  <c r="R38" i="1"/>
  <c r="R37" i="1"/>
  <c r="R36" i="1"/>
  <c r="R35" i="1"/>
  <c r="R45" i="1"/>
  <c r="R44" i="1"/>
  <c r="R43" i="1"/>
  <c r="R42" i="1"/>
  <c r="R41" i="1"/>
  <c r="R40" i="1"/>
  <c r="R108" i="1"/>
  <c r="R107" i="1"/>
  <c r="R106" i="1"/>
  <c r="R105" i="1"/>
  <c r="R104" i="1"/>
  <c r="R103" i="1"/>
  <c r="R95" i="1"/>
  <c r="R94" i="1"/>
  <c r="R101" i="1"/>
  <c r="R110" i="1"/>
  <c r="R109" i="1"/>
  <c r="M9" i="2"/>
  <c r="R90" i="1"/>
  <c r="R89" i="1"/>
  <c r="R92" i="1"/>
  <c r="R91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29" i="1"/>
  <c r="R88" i="1"/>
  <c r="R87" i="1"/>
  <c r="R86" i="1"/>
  <c r="R85" i="1"/>
  <c r="R84" i="1"/>
  <c r="R83" i="1"/>
  <c r="R82" i="1"/>
  <c r="R81" i="1"/>
  <c r="R80" i="1"/>
  <c r="R99" i="1"/>
  <c r="R100" i="1"/>
  <c r="R93" i="1"/>
  <c r="R26" i="1"/>
  <c r="R19" i="1"/>
  <c r="R18" i="1"/>
  <c r="R17" i="1"/>
  <c r="R79" i="1"/>
  <c r="R78" i="1"/>
  <c r="N4" i="2"/>
  <c r="R98" i="1"/>
  <c r="R97" i="1"/>
  <c r="R96" i="1"/>
  <c r="R77" i="1"/>
  <c r="R76" i="1"/>
  <c r="R75" i="1"/>
  <c r="R74" i="1"/>
  <c r="R73" i="1"/>
  <c r="R72" i="1"/>
  <c r="R71" i="1"/>
  <c r="R70" i="1"/>
  <c r="R25" i="1"/>
  <c r="R24" i="1"/>
  <c r="R21" i="1"/>
  <c r="R20" i="1"/>
  <c r="R28" i="1"/>
  <c r="R27" i="1"/>
  <c r="M10" i="2"/>
  <c r="R22" i="1"/>
  <c r="N7" i="2"/>
  <c r="M5" i="2"/>
  <c r="N8" i="2"/>
  <c r="M6" i="2"/>
  <c r="M8" i="2"/>
  <c r="M7" i="2"/>
  <c r="N6" i="2"/>
  <c r="N5" i="2"/>
  <c r="M4" i="2"/>
  <c r="R23" i="1"/>
  <c r="R14" i="1"/>
  <c r="R15" i="1"/>
  <c r="R16" i="1"/>
  <c r="R13" i="1"/>
  <c r="I25" i="3" l="1"/>
  <c r="H17" i="3"/>
  <c r="H26" i="3" s="1"/>
  <c r="I245" i="1"/>
  <c r="I351" i="1" s="1"/>
  <c r="I243" i="1"/>
  <c r="G17" i="3"/>
  <c r="G26" i="3" s="1"/>
  <c r="I8" i="3"/>
  <c r="I7" i="3"/>
  <c r="E26" i="3"/>
  <c r="I9" i="3"/>
  <c r="I5" i="3"/>
  <c r="I17" i="3" l="1"/>
  <c r="I26" i="3" s="1"/>
</calcChain>
</file>

<file path=xl/comments1.xml><?xml version="1.0" encoding="utf-8"?>
<comments xmlns="http://schemas.openxmlformats.org/spreadsheetml/2006/main">
  <authors>
    <author>Прокофьева Ирина Александровна</author>
  </authors>
  <commentList>
    <comment ref="H334" authorId="0" guid="{3F81EE42-ADE1-49DB-AF54-EF7B712F042E}">
      <text>
        <r>
          <rPr>
            <b/>
            <sz val="9"/>
            <color indexed="81"/>
            <rFont val="Tahoma"/>
            <family val="2"/>
            <charset val="204"/>
          </rPr>
          <t>Прокофьева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22 этажа, 25 823,3 кв.м жилые помещеня, нежилых нет</t>
        </r>
      </text>
    </comment>
  </commentList>
</comments>
</file>

<file path=xl/sharedStrings.xml><?xml version="1.0" encoding="utf-8"?>
<sst xmlns="http://schemas.openxmlformats.org/spreadsheetml/2006/main" count="4251" uniqueCount="1049">
  <si>
    <t xml:space="preserve">Адрес </t>
  </si>
  <si>
    <t>Наименование абонента</t>
  </si>
  <si>
    <t>Дата расторжения договора</t>
  </si>
  <si>
    <t>Количество лицевых счетов</t>
  </si>
  <si>
    <t>Количество встроенных помещений</t>
  </si>
  <si>
    <t>п/п</t>
  </si>
  <si>
    <t>примечание</t>
  </si>
  <si>
    <t>Договор на ОДН</t>
  </si>
  <si>
    <t>ТСЖ "Королева 43/1"</t>
  </si>
  <si>
    <t>ООО "УК "СТРОЙАЛЬЯНС"</t>
  </si>
  <si>
    <t>ООО "ЖКСервис"</t>
  </si>
  <si>
    <t>ООО "УК "Наш Город"</t>
  </si>
  <si>
    <t>Санкт-Петербург, ул. Тарасова, д. 6, корп. 3, лит. А</t>
  </si>
  <si>
    <t>Санкт-Петербург, ул. Тарасова,д. 8, корп. 2, лит. А</t>
  </si>
  <si>
    <t>ЦО</t>
  </si>
  <si>
    <t>ТСЖ "Озерки"</t>
  </si>
  <si>
    <t>Санкт-Петербург, Выборгское шоссе д.7 корп.1</t>
  </si>
  <si>
    <t>Пригородный</t>
  </si>
  <si>
    <t>ТСЖ "Пушкинские фасады"</t>
  </si>
  <si>
    <t>Договор теплоснабжения с УК</t>
  </si>
  <si>
    <t>Квитанции от РСО или РКЦ</t>
  </si>
  <si>
    <t>Договор в 1С "Энергосбыт", фиктивный</t>
  </si>
  <si>
    <t>РСО</t>
  </si>
  <si>
    <t>Непосредственный способ управления</t>
  </si>
  <si>
    <t>Ленинградская обл., Гатчинский р-он, с. Никольское, ул. Меньковская, д. 11</t>
  </si>
  <si>
    <t>19897.050.1 ул. Меньковская, д.11 с. Никольское (жилой дом) действует с 01.10.2016</t>
  </si>
  <si>
    <t>Филиал ООО "Газпром трансгаз" СПб</t>
  </si>
  <si>
    <t>Заневка (дер.), д.54 (8 квартир)</t>
  </si>
  <si>
    <t>ООО "ГК "Универсальный страж"</t>
  </si>
  <si>
    <t>Науки пр-кт, дом № 14, корпус 6, лит. А;</t>
  </si>
  <si>
    <t>Северо-Западный</t>
  </si>
  <si>
    <t>ЖСК «Ждановец»</t>
  </si>
  <si>
    <t>Новосибирская ул., д.18/5</t>
  </si>
  <si>
    <t>ЖК-554</t>
  </si>
  <si>
    <t>ул. Подвойского, д.35, к.1</t>
  </si>
  <si>
    <t>ЖСК "Пушкинский"</t>
  </si>
  <si>
    <t>г. Пушкин, ул. Ленинградская, д.46 лит.А</t>
  </si>
  <si>
    <t>ТСЖ "Коллонтай 47-6"</t>
  </si>
  <si>
    <t xml:space="preserve">ЖСК №1406 </t>
  </si>
  <si>
    <t>Шуваловский пр., д.63, к.4</t>
  </si>
  <si>
    <t>ООО "ФЦ ГЦКС"</t>
  </si>
  <si>
    <t>ИТОГО</t>
  </si>
  <si>
    <t>ул. Коллонтай, д. 47, корп. 6, лит. Ш</t>
  </si>
  <si>
    <t>ТСЖ "Коллонтай 45-2"</t>
  </si>
  <si>
    <t>ул. Коллонтай, д. 45, корп. 2, лит. И</t>
  </si>
  <si>
    <t>Процент оплат</t>
  </si>
  <si>
    <t>Восточный район</t>
  </si>
  <si>
    <t>Рябовское шоссе, д. 121, корп. 2</t>
  </si>
  <si>
    <t>ТСЖ "Рябовское шоссе,121/2"</t>
  </si>
  <si>
    <t>ул.Торжковская, д.4, лит.А</t>
  </si>
  <si>
    <t>ООО "УК "Наш город"</t>
  </si>
  <si>
    <t>пр.Большеохтинский, д. 8, лит. А</t>
  </si>
  <si>
    <t>ЖСК № 454</t>
  </si>
  <si>
    <t>Дальневосточный пр., д. 24, лит. А</t>
  </si>
  <si>
    <t>Ворошилова 31 корп. 3 лит. А</t>
  </si>
  <si>
    <t>ООО "Перспектива"</t>
  </si>
  <si>
    <t>Северный район</t>
  </si>
  <si>
    <t>пр. Художников, д. 3, корп. 2, лит. А</t>
  </si>
  <si>
    <t>ООО "РСК-5"</t>
  </si>
  <si>
    <t>26.10.2018</t>
  </si>
  <si>
    <t>ул. Дыбенко, д. 13, к.5, л. А</t>
  </si>
  <si>
    <t>ул Ворошилова, д. 25, к.2</t>
  </si>
  <si>
    <t>ул Ворошилова, д. 31, к.1</t>
  </si>
  <si>
    <t>ул Ворошилова, д. 31, к.2</t>
  </si>
  <si>
    <t>25.09.2018</t>
  </si>
  <si>
    <t>ул.Оптиков, д.34, корп.1, лит.А</t>
  </si>
  <si>
    <t>ООО "УК "Легенда Комфорт"</t>
  </si>
  <si>
    <t>ул.Яхтенная, д.24, корп.2, лит.А</t>
  </si>
  <si>
    <t>Красносельское ш. д. 55</t>
  </si>
  <si>
    <t>Ахматовская ул., д. 2</t>
  </si>
  <si>
    <t xml:space="preserve">ООО "Дальневосточный 24" </t>
  </si>
  <si>
    <t>пр. Пятилеток, д.16, корп.2</t>
  </si>
  <si>
    <t>ТСЖ:СПб,просп.Пятилеток,д.16, корп.2</t>
  </si>
  <si>
    <t>ул.Уточкина, д.7, лит.А</t>
  </si>
  <si>
    <t>ТСН "ТСЖ "Белый Дом"</t>
  </si>
  <si>
    <t>ул.Уточкина, д.9, лит.А</t>
  </si>
  <si>
    <t>ВЦКП</t>
  </si>
  <si>
    <t>расчетный счет</t>
  </si>
  <si>
    <t>Переход на прямые расчеты с жильцами</t>
  </si>
  <si>
    <t>Проведение расчетов УК до перехода</t>
  </si>
  <si>
    <t>Причины перехода на прямые договоры</t>
  </si>
  <si>
    <t>Инициатива ГУП "ТЭК СПб"</t>
  </si>
  <si>
    <t>не выбрана УК</t>
  </si>
  <si>
    <t>Пртокол собрания</t>
  </si>
  <si>
    <t>Протокол собрания</t>
  </si>
  <si>
    <t>ООО "Жилкомсервис № 4 Красное Село"</t>
  </si>
  <si>
    <t>Расчетный центр</t>
  </si>
  <si>
    <t>ГУП "ТЭК СПб"</t>
  </si>
  <si>
    <t>нет</t>
  </si>
  <si>
    <t>ОДН начисляется в квитанциях собственникам</t>
  </si>
  <si>
    <t>-</t>
  </si>
  <si>
    <t>ООО "КомСервис"</t>
  </si>
  <si>
    <t>пр.Героев, д.24, корп.2</t>
  </si>
  <si>
    <t>пр.Героев, д.26, корп.1</t>
  </si>
  <si>
    <t>Ленинский пр., д.53, корп.4</t>
  </si>
  <si>
    <t>ул.Геологическая, д.46, корп.3</t>
  </si>
  <si>
    <t>г.Красное Село, ул.Геологическая, д.42</t>
  </si>
  <si>
    <t>г.Красное Село, ул.Освобождения, д.25, корп.3</t>
  </si>
  <si>
    <t>г.Красное Село, ул.Освобождения, д.21</t>
  </si>
  <si>
    <t>г.Красное Село, ул.Спирина, д.9, корп.2</t>
  </si>
  <si>
    <t>г.Красное Село, ул.Спирина, д.9, корп.1</t>
  </si>
  <si>
    <t>г.Красное Село, ул.Спирина, д.3, корп.3</t>
  </si>
  <si>
    <t>г.Красное Село, ул.Спирина, д.3, корп.1</t>
  </si>
  <si>
    <t>г.Красное Село, ул.Спирина, д.1, корп.1</t>
  </si>
  <si>
    <t>г.Краснео Село, ул.Гвардейская, д.25, корп.2</t>
  </si>
  <si>
    <t>ООО "УК МОСКОВСКАЯ ЗАСТАВА"</t>
  </si>
  <si>
    <t>ул. Сызранская. Д. 18, лит. А</t>
  </si>
  <si>
    <t>ул. Решетникова, д. 19, лит.А</t>
  </si>
  <si>
    <t>МУП ЖКХ "Сиверский"</t>
  </si>
  <si>
    <t>ТСЖ "Колпинский оазис"</t>
  </si>
  <si>
    <t>ТСЖ "Северный 24/3"</t>
  </si>
  <si>
    <t>Северный пр., д. 24, корп. 3</t>
  </si>
  <si>
    <t>ТСЖ "Графский пруд 2"</t>
  </si>
  <si>
    <t>ул. Главная, д. 35</t>
  </si>
  <si>
    <t>Пушкинский</t>
  </si>
  <si>
    <t>г. Пушкин, Железнодорожная ул. ,д. 8, корп. 2</t>
  </si>
  <si>
    <t>г. Пушкин, Жуковско-Волынская ул., д. 14</t>
  </si>
  <si>
    <t>г. Пушкин, Жуковско-Волынская ул., д. 12</t>
  </si>
  <si>
    <t>г. Пушкин, Школьная ул., д. 2, лит. Б</t>
  </si>
  <si>
    <t>Колпинский</t>
  </si>
  <si>
    <t>г. Пушкин, Магазейная ул., д. 16, лит. А, кв .1</t>
  </si>
  <si>
    <t>г. Пушкин, Магазейная ул., д. 4, лит. А, кв .2</t>
  </si>
  <si>
    <t>г. Колпино, Межевая ул., д. 7/19, лит. А</t>
  </si>
  <si>
    <t>ТСЖ "1-я Никитинская дом 30 литера А"</t>
  </si>
  <si>
    <t>1-ая Никитинская ул., д.30, лит.А</t>
  </si>
  <si>
    <t>пр. Художников, д.9, корп. 1, лит. А</t>
  </si>
  <si>
    <t>ООО "ЖКС Культура"</t>
  </si>
  <si>
    <t>пр. Культуры,д.31, к.1 и к.2</t>
  </si>
  <si>
    <t>Меншиковский пр., д.13, корп. 1</t>
  </si>
  <si>
    <t>ТСЖ "Меньшиковский пр. дом 13, корп. 1"</t>
  </si>
  <si>
    <t>ООО "ЖКС №1 Выборгского района"</t>
  </si>
  <si>
    <t>Лесной пр-кт, д. 77, лит. А</t>
  </si>
  <si>
    <t>Лен.обл, Всеволожский р-н, с. Заневка, д.48</t>
  </si>
  <si>
    <t>Лен.обл, Всеволожский р-н, с. Заневка, д.50</t>
  </si>
  <si>
    <t>Лен.обл, с. Никольское, ул. Меньковская д.3</t>
  </si>
  <si>
    <t>Лен.обл, с. Никольское, ул. Меньковская д.4</t>
  </si>
  <si>
    <t>Лен.обл, с. Никольское, ул. Меньковская д.7</t>
  </si>
  <si>
    <t>Лен.обл, с. Никольское, ул. Меньковская д.9</t>
  </si>
  <si>
    <t>Лен.обл, с. Никольское, ул. Меньковская д.13</t>
  </si>
  <si>
    <t>ООО "Управляющая компания ЖКХ №1"</t>
  </si>
  <si>
    <t>МКД переведены</t>
  </si>
  <si>
    <t xml:space="preserve">МКД планируются </t>
  </si>
  <si>
    <t>ВСЕГО</t>
  </si>
  <si>
    <t>ООО "ГУЖФ"</t>
  </si>
  <si>
    <t>Набережная ул., д.1</t>
  </si>
  <si>
    <t>Ланское ш., д. 55, лит. А</t>
  </si>
  <si>
    <t>Лермонтова ул., д. 11, корп. 1</t>
  </si>
  <si>
    <t>ЖСК "Учитель"</t>
  </si>
  <si>
    <t>Черкасова ул, д. 14, корп. 1</t>
  </si>
  <si>
    <t>ООО "УК Управдом-Сервис №1"</t>
  </si>
  <si>
    <t>Кингисеппское ш., д. 10, корп. 2, лит. А</t>
  </si>
  <si>
    <t>Красногородская ул., д. 19, корп. 2, лит. А</t>
  </si>
  <si>
    <t>Нарвская ул., д. 8, корп. 2, лит. А</t>
  </si>
  <si>
    <t>СПб, Красное Село, Хвойный, д. 93, лит. А</t>
  </si>
  <si>
    <t>ул. Освобождения, д. 31, корп. 2</t>
  </si>
  <si>
    <t>ул. Массальского, д. 3</t>
  </si>
  <si>
    <t>ООО "УК КомСервис"</t>
  </si>
  <si>
    <t>Новороссийская ул., д.38</t>
  </si>
  <si>
    <t>выборгский</t>
  </si>
  <si>
    <t>калининский</t>
  </si>
  <si>
    <t>красногвардейский</t>
  </si>
  <si>
    <t>всеволожский</t>
  </si>
  <si>
    <t>невский</t>
  </si>
  <si>
    <t>приморский</t>
  </si>
  <si>
    <t>красносельский</t>
  </si>
  <si>
    <t>Район города</t>
  </si>
  <si>
    <t>Санкт-Петербург,  пр. Металлистов, д. 15, лит. А</t>
  </si>
  <si>
    <t>Долг по договору до перехода на ПП</t>
  </si>
  <si>
    <t>Договор до перехода на ПП</t>
  </si>
  <si>
    <t>5037.036.1 01.02.2007 с 01.06.2006</t>
  </si>
  <si>
    <t>16441.035.1 от 01.04.2016 с 01.03.2016</t>
  </si>
  <si>
    <t>15413.036.1 от 01.07.20015 с 01.04.2015 по 30.06.2016</t>
  </si>
  <si>
    <t>9.34.036.1 от 01.07.2006 г. С 01.07.2006</t>
  </si>
  <si>
    <t>15441.035.1 от 01.08.2015 с 15.06.2015</t>
  </si>
  <si>
    <t xml:space="preserve">5037.036.1 от 01.02.2007 г. С 01.06.2006 г. </t>
  </si>
  <si>
    <t>московский</t>
  </si>
  <si>
    <t>ТСЖ "Синтез-2"</t>
  </si>
  <si>
    <t>ул.Подвойского, д.17, корп.2, лит.Б</t>
  </si>
  <si>
    <t>Ленинградская область</t>
  </si>
  <si>
    <t>Кол-во лицевых счетов</t>
  </si>
  <si>
    <t>Кол-во МКД</t>
  </si>
  <si>
    <t xml:space="preserve">акт 1083.036 02.08.2018 с 21.03.2018 </t>
  </si>
  <si>
    <t xml:space="preserve"> Красное Село г, Бронетанковая ул, д. 11, корп. 2, лит. А</t>
  </si>
  <si>
    <t xml:space="preserve"> Красное Село г, Бронетанковая ул, дом № 13, корпус 1, лит. А</t>
  </si>
  <si>
    <t xml:space="preserve"> Красное Село г, Бронетанковая ул, дом № 13, корпус 3, лит. А</t>
  </si>
  <si>
    <t xml:space="preserve"> Красное Село г, Гвардейская ул, дом № 9, лит. А</t>
  </si>
  <si>
    <t xml:space="preserve"> Красное Село г, Геологическая ул, д. 75, корп. 12, лит. А</t>
  </si>
  <si>
    <t xml:space="preserve"> Красное Село г, Геологическая ул, д. 75, корп. 2, лит. А</t>
  </si>
  <si>
    <t xml:space="preserve"> Красное Село г, Геологическая ул, дом № 75, корпус 1, лит. А</t>
  </si>
  <si>
    <t xml:space="preserve"> Красное Село г, Геологическая ул, дом № 75, корпус 3, лит. А</t>
  </si>
  <si>
    <t xml:space="preserve"> Красное Село г, Геологическая ул, дом № 75, корпус 4, лит. А</t>
  </si>
  <si>
    <t xml:space="preserve"> Красное Село г, Геологическая ул, дом № 75, корпус 6, лит. А</t>
  </si>
  <si>
    <t xml:space="preserve"> Красное Село г, Ленина пр-кт, д. 71, корп. 2, лит. А</t>
  </si>
  <si>
    <t xml:space="preserve"> Красное Село г, Ленина пр-кт, дом № 104, лит. А</t>
  </si>
  <si>
    <t xml:space="preserve"> Красное Село г, Ленина пр-кт, дом № 89, лит. А</t>
  </si>
  <si>
    <t xml:space="preserve"> Красное Село г, Освобождения ул, д. 22, лит. А</t>
  </si>
  <si>
    <t xml:space="preserve"> Красное Село г, Освобождения ул, д. 24, лит. А</t>
  </si>
  <si>
    <t xml:space="preserve"> Красное Село г, Освобождения ул, д. 30, лит. А</t>
  </si>
  <si>
    <t xml:space="preserve"> Красное Село г, Освобождения ул, д. 34, лит. А</t>
  </si>
  <si>
    <t xml:space="preserve"> Красное Село г, Спирина ул, д. 16, корп. 1, лит. А</t>
  </si>
  <si>
    <t xml:space="preserve"> Красное Село г, Спирина ул, дом № 18, лит. А</t>
  </si>
  <si>
    <t xml:space="preserve"> Красное Село г, Стрельнинское ш, дом № 4, корпус 2, лит. А</t>
  </si>
  <si>
    <t xml:space="preserve"> Красное Село г, Стрельнинское ш, дом № 6, корпус 2, лит. А</t>
  </si>
  <si>
    <t xml:space="preserve"> Красное Село г, Юных пионеров ул, дом № 15, лит. А</t>
  </si>
  <si>
    <t>г. Колпино, Заводской пр. д.40</t>
  </si>
  <si>
    <t>г. Колпино, Заводской пр. д.44</t>
  </si>
  <si>
    <t>2-я Комсомольская ул, д.10</t>
  </si>
  <si>
    <t>2-я Комсомольская ул, д.21, корп.3</t>
  </si>
  <si>
    <t>2-я Комсомольская ул, д.24, корп.2</t>
  </si>
  <si>
    <t>2-я Комсомольская ул, д.25, корп.1</t>
  </si>
  <si>
    <t>2-я Комсомольская ул, д.39, корп.1</t>
  </si>
  <si>
    <t>2-я Комсомольская ул, д.41</t>
  </si>
  <si>
    <t>2-я Комсомольская ул, д.43</t>
  </si>
  <si>
    <t>2-я Комсомольская ул, д.57, корп.2</t>
  </si>
  <si>
    <t>Здоровцева ул, д.27, корп.2</t>
  </si>
  <si>
    <t>Летчика Пилютова ул, д.14</t>
  </si>
  <si>
    <t>Летчика Пилютова ул, д.15</t>
  </si>
  <si>
    <t>Летчика Пилютова ул, д.22, корп.2</t>
  </si>
  <si>
    <t>Летчика Пилютова ул, д.24</t>
  </si>
  <si>
    <t>Летчика Пилютова ул, д.26, корп.2</t>
  </si>
  <si>
    <t>Летчика Пилютова ул, д.40, корп.1</t>
  </si>
  <si>
    <t>Пограничника Гарькавого ул, д.13, корп.2</t>
  </si>
  <si>
    <t>Пограничника Гарькавого ул, д.17, корп.2</t>
  </si>
  <si>
    <t>Пограничника Гарькавого ул, д.27, корп.2</t>
  </si>
  <si>
    <t>Пограничника Гарькавого ул, д.51, корп.2</t>
  </si>
  <si>
    <t>2-я Комсомольская ул, д.19, корп.2</t>
  </si>
  <si>
    <t>2-я Комсомольская ул, д.21, корп.2</t>
  </si>
  <si>
    <t>2-я Комсомольская ул, д.22, корп.2</t>
  </si>
  <si>
    <t>Пограничника Гарькавого ул, д.21, корп.2</t>
  </si>
  <si>
    <t>Тамбасова ул, д.23, корп.6</t>
  </si>
  <si>
    <t>ул. Политрука Пасечника, д. 20, лит.А</t>
  </si>
  <si>
    <t>ул. Политрука Пасечника, д. 17, лит.А</t>
  </si>
  <si>
    <t>ул. Политрука Пасечника, д. 16, лит.А</t>
  </si>
  <si>
    <t>ул. Гатчинское ш., д. 8, корп. 5, лит.А</t>
  </si>
  <si>
    <t>ул. Гатчинское ш., д. 8, корп. 4, лит.А</t>
  </si>
  <si>
    <t>ул. Гатчинское ш., д. 2, лит.А</t>
  </si>
  <si>
    <t>ул. Октябрьская, д. 15, лит.А</t>
  </si>
  <si>
    <t>ул. Гатчинское ш., д. 6, лит.А</t>
  </si>
  <si>
    <t>ул. Красногородская, д. 19, корп. 3, лит. А</t>
  </si>
  <si>
    <t>ул. Нарвская, д. 10, лит.А</t>
  </si>
  <si>
    <t>Красносельское ш., д. 36, лит.А</t>
  </si>
  <si>
    <t>Красносельское ш., д. 38, лит.А</t>
  </si>
  <si>
    <t>Красносельское ш., д. 40, лит.А</t>
  </si>
  <si>
    <t>ул. Коммунаров, д. 118, корп. 1, лит.А</t>
  </si>
  <si>
    <t>ул. Коммунаров, д. 122, корп. 1, лит.А</t>
  </si>
  <si>
    <t>Красносельское ш., д. 46, корп. 2, лит.А</t>
  </si>
  <si>
    <t>Красносельское ш., д. 46, лит.А</t>
  </si>
  <si>
    <t>Гатчинское ш., д.7, корп. 2, лит.А</t>
  </si>
  <si>
    <t>Гатчинское ш., д.13, корп. 2, лит.А</t>
  </si>
  <si>
    <t>Красносельское ш., д. 44, лит.А</t>
  </si>
  <si>
    <t>Красносельское ш., д. 44, корп. 3, лит.А</t>
  </si>
  <si>
    <t>ул. Коммунаров, д. 118, лит.А</t>
  </si>
  <si>
    <t>ул. Коммунаров, д. 118, корп. 2, лит.А</t>
  </si>
  <si>
    <t>ул. Коммунаров, д. 120, корп. 1, лит.А</t>
  </si>
  <si>
    <t>ул. Политрука Пасечника, д. 8, корп. 2 лит.А</t>
  </si>
  <si>
    <t>ул. Политрука Пасечника, д. 4, корп. 2 лит.А</t>
  </si>
  <si>
    <t xml:space="preserve"> Красное Село г, Свободы ул, дом № 23, лит. А</t>
  </si>
  <si>
    <t xml:space="preserve"> Красное Село г, Ленина пр, дом № 91,  лит. А</t>
  </si>
  <si>
    <t>Тепло - оплата №3291.34.037.5 от 01.07.2018</t>
  </si>
  <si>
    <t>Тепло №15635.037.1 от 01.03.2016</t>
  </si>
  <si>
    <t>Тепло №4767.037.1 от 01.06.2006</t>
  </si>
  <si>
    <t>Тепло №11974.037.1 от 01.12.2010</t>
  </si>
  <si>
    <t>Тепло №11846.037.1 от 01.07.2010</t>
  </si>
  <si>
    <t>Тепло №10531.037.1 от 01.11.2008</t>
  </si>
  <si>
    <t>г. Колпино, Заводской пр. д.48;</t>
  </si>
  <si>
    <t>г. Колпино, б-р Трудящихся, д.35 корп.1</t>
  </si>
  <si>
    <t>г. Колпино,б-р Трудящихся, д.35 корп.2</t>
  </si>
  <si>
    <t>г. Колпино,б-р Трудящихся, д.35 корп.3</t>
  </si>
  <si>
    <t>г. Колпино, б-р Трудящихся, д.39</t>
  </si>
  <si>
    <t>г. Колпино, Заводской пр., д.54</t>
  </si>
  <si>
    <t xml:space="preserve"> Красное Село г, Лермонтова ул, дом № 9, лит. А</t>
  </si>
  <si>
    <t xml:space="preserve"> Красное Село г, Гвардейская ул, дом №10, лит. А</t>
  </si>
  <si>
    <t>39 адресов</t>
  </si>
  <si>
    <t>Красное Село, Хвойный, д. 92, лит. А</t>
  </si>
  <si>
    <t>Красное Село, Геологическая ул., д. 75, корп. 7</t>
  </si>
  <si>
    <t>№7708.038.1 от 01.08.2008</t>
  </si>
  <si>
    <t>№15685.038.1 от 01.11.2015</t>
  </si>
  <si>
    <t>№2163.34.038.2 от 01.12.2013</t>
  </si>
  <si>
    <t>№11984.038.1 от 01.11.2010</t>
  </si>
  <si>
    <t>№6288.038.1 от 01.12.2007</t>
  </si>
  <si>
    <t>№5042.038.8.1 от 01.10.2006</t>
  </si>
  <si>
    <t>№5635.038.1 от 01.10.2007</t>
  </si>
  <si>
    <t>№2829.34.046.3 от 01.04.2016</t>
  </si>
  <si>
    <t>№14292.046.4 от 01.02.2017</t>
  </si>
  <si>
    <t>№11481.038.1 от 01.08.2009</t>
  </si>
  <si>
    <t>№5812.038.1 от 01.10.2017</t>
  </si>
  <si>
    <t>№13429.038.1 от 01.03.2014</t>
  </si>
  <si>
    <t>№13443.038.5 от 01.04.2014</t>
  </si>
  <si>
    <t>66 адресов</t>
  </si>
  <si>
    <t>2 772 395,32</t>
  </si>
  <si>
    <t>№15440.049.1 от 15.09.2015</t>
  </si>
  <si>
    <t>договора не было</t>
  </si>
  <si>
    <t>Акт 617 от 23.03.2011</t>
  </si>
  <si>
    <t>16692.040.1</t>
  </si>
  <si>
    <t>Тепло №15792.037.1 от 01.12.2015</t>
  </si>
  <si>
    <t>отсутствует</t>
  </si>
  <si>
    <t xml:space="preserve">Акт РТН отсутствует </t>
  </si>
  <si>
    <t>ЖКК "Заневка"</t>
  </si>
  <si>
    <t>№50006 от 22.11.2012</t>
  </si>
  <si>
    <t>№80541 от 31.05.2006</t>
  </si>
  <si>
    <t>Месяц перехода</t>
  </si>
  <si>
    <t>кол-во МКД</t>
  </si>
  <si>
    <t>кол-во л/сч</t>
  </si>
  <si>
    <t>февраль</t>
  </si>
  <si>
    <t>ГУП "ТЭК"</t>
  </si>
  <si>
    <t>итого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</si>
  <si>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</si>
  <si>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</si>
  <si>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</si>
  <si>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</si>
  <si>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</si>
  <si>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</si>
  <si>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</si>
  <si>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</si>
  <si>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ООО "ПСК "Импульс"</t>
  </si>
  <si>
    <t>Красносельское ш., д. 4 корп.1</t>
  </si>
  <si>
    <t>Красносельское ш., д. 4 корп.2</t>
  </si>
  <si>
    <t>№15610.049.1 от 01.03.2016</t>
  </si>
  <si>
    <t>№16578.049.1 от 01.06.2016</t>
  </si>
  <si>
    <t>21148.038.6 от 01.06.18</t>
  </si>
  <si>
    <t>21096.038.6 от 01.05.2018</t>
  </si>
  <si>
    <t>21199.038.6 от 01.06.2018</t>
  </si>
  <si>
    <t>21200.038.6 от 01.06.2018</t>
  </si>
  <si>
    <t>21201.046.6 от 01.08.2018</t>
  </si>
  <si>
    <t>21155.046.6 от 01.07.2018</t>
  </si>
  <si>
    <t>21485.046.6 от 01.08.2018</t>
  </si>
  <si>
    <t>21496.046.6 от 01.09.2018</t>
  </si>
  <si>
    <t>21672.046.6 от 25.09.2018</t>
  </si>
  <si>
    <t>21671.046.6 от 25.09.2018</t>
  </si>
  <si>
    <t>21669.046.6 от 25.09.2018</t>
  </si>
  <si>
    <t>21670.046.6 от 25.09.2018</t>
  </si>
  <si>
    <t>21440.046.6 от 01.10.2018</t>
  </si>
  <si>
    <t>21516.038.6 от 01.10.2018</t>
  </si>
  <si>
    <t>22116.038.6 от 26.10.2018</t>
  </si>
  <si>
    <t>21995.046.6 от 31.10.2018</t>
  </si>
  <si>
    <t>22120.038.6 от 01.11.2018</t>
  </si>
  <si>
    <t>22121.038.6 от 01.11.2018</t>
  </si>
  <si>
    <t>19897.050.1 от 20.11.2017 (он же и виртуальный)</t>
  </si>
  <si>
    <t>Номер виртуального договора в 1С Энергосбыт</t>
  </si>
  <si>
    <t>5037.036.6 от 1.06.2018</t>
  </si>
  <si>
    <t>21269.035.6 от 1.07.2018</t>
  </si>
  <si>
    <t>21459.036.6 от 1.08.2018</t>
  </si>
  <si>
    <t>21642.036.6 от 1.09.2018</t>
  </si>
  <si>
    <t>21975.035.6 от 1.10.2018</t>
  </si>
  <si>
    <t>21793.036.6 от 1.10.2018</t>
  </si>
  <si>
    <t>21794.035.6 от 1.10.2018</t>
  </si>
  <si>
    <t>22087.035.6 от 1.11.2018</t>
  </si>
  <si>
    <t xml:space="preserve">5630.036.1 от 01.10.2007 с 01.06.2017 </t>
  </si>
  <si>
    <t>15846.036.1 от 01.12.2015 с 03.08.2015</t>
  </si>
  <si>
    <t>ООО "СВ-Эксплуатация</t>
  </si>
  <si>
    <t>Актерский проезд, д. 6, лит.А</t>
  </si>
  <si>
    <t>ТСЖ "Ковчег"</t>
  </si>
  <si>
    <t>ул. Сикейроса, д. 15, корп.1</t>
  </si>
  <si>
    <t>ЖСК №259</t>
  </si>
  <si>
    <t>ул. Манчестерская, д.16</t>
  </si>
  <si>
    <t xml:space="preserve">Санкт-Петербург, Выборгское шоссе д.9 </t>
  </si>
  <si>
    <t>21921.040.6 от 01.10.2018</t>
  </si>
  <si>
    <t>Гатчинский р-н, гп Вырица, ул. Московская, д.61 корп.1</t>
  </si>
  <si>
    <t>Гатчинский р-н, гп Вырица, ул. Московская, д.61 корп.2</t>
  </si>
  <si>
    <t>Гатчинский р-н, гп Вырица, ул. Московская, д.61 корп.3</t>
  </si>
  <si>
    <t>Гатчинский р-н, гп Вырица, ул. Московская, д.61 корп.4</t>
  </si>
  <si>
    <t>Гатчинский р-н, гп Вырица, ул. Московская, д.61 корп.9</t>
  </si>
  <si>
    <t>Гатчинский р-н, гп Вырица, ул. Московская, д.61 корп.10</t>
  </si>
  <si>
    <t>21876.050.6 от 01.10.2018</t>
  </si>
  <si>
    <t>21877.050.6 от 01.10.2018</t>
  </si>
  <si>
    <t>21878.050.6 от 01.10.2018</t>
  </si>
  <si>
    <t>21879.050.6 от 01.10.2018</t>
  </si>
  <si>
    <t>21880.050.6 от 01.10.2018</t>
  </si>
  <si>
    <t>21881.050.6 от 01.10.2018</t>
  </si>
  <si>
    <t>21832.037.6 от 01.10.2018</t>
  </si>
  <si>
    <t>21775.037.6 от 01.10.2018</t>
  </si>
  <si>
    <t>21924.040.6 от 01.10.2018</t>
  </si>
  <si>
    <t>21913.040.6 от 01.10.2018</t>
  </si>
  <si>
    <t>21925.040.6 от 01.10.2018</t>
  </si>
  <si>
    <t>21922.040.6 от 01.10.2018</t>
  </si>
  <si>
    <t>21923.040.6 от 01.10.2018</t>
  </si>
  <si>
    <t>21914.040.6 от 01.10.2018</t>
  </si>
  <si>
    <t>21916.040.6 от 01.10.2018</t>
  </si>
  <si>
    <t>21917.040.6 от 01.10.2018</t>
  </si>
  <si>
    <t>21918.040.6 от 01.10.2018</t>
  </si>
  <si>
    <t>21919.040.6 от 01.10.2018</t>
  </si>
  <si>
    <t>21920.040.6 от 01.10.2018</t>
  </si>
  <si>
    <t>21915.040.6 от 01.10.2018</t>
  </si>
  <si>
    <t>21899.047.6 от 01.10.2018</t>
  </si>
  <si>
    <t>21902.047.6 от 01.10.2018</t>
  </si>
  <si>
    <t>21900.047.6 от 01.10.2018</t>
  </si>
  <si>
    <t>21901.047.6 от 01.10.2018</t>
  </si>
  <si>
    <t>21903.047.6 от 01.10.2018</t>
  </si>
  <si>
    <t>21904.047.6 от 01.10.2018</t>
  </si>
  <si>
    <t>21905.047.6 от 01.10.2018</t>
  </si>
  <si>
    <t>21906.047.6 от 01.10.2018</t>
  </si>
  <si>
    <t>22154.040.6 от 01.11.2018</t>
  </si>
  <si>
    <t>22155.040.6 от 01.11.2018</t>
  </si>
  <si>
    <t>22156.040.6 от 01.11.2018</t>
  </si>
  <si>
    <t>22158.040.6 от 01.11.2018</t>
  </si>
  <si>
    <t>22159.040.6 от 01.11.2018</t>
  </si>
  <si>
    <t>22160.040.6 от 01.11.2018</t>
  </si>
  <si>
    <t>22161.040.6 от 01.11.2018</t>
  </si>
  <si>
    <t>22162.040.6 от 01.11.2018</t>
  </si>
  <si>
    <t>21487.040.6 от 01.08.2018</t>
  </si>
  <si>
    <t>21981.040.6 от 01.11.2018</t>
  </si>
  <si>
    <t>21982.040.6 от 01.11.2018</t>
  </si>
  <si>
    <t>22168.040.6 от 01.11.2018</t>
  </si>
  <si>
    <t>22167.040.6 от 01.11.2018</t>
  </si>
  <si>
    <t>22100.049.6 от 0.11.2018</t>
  </si>
  <si>
    <t>22101.049.6 от 01.11.2018</t>
  </si>
  <si>
    <t>22099.049.6 от 01.11.2018</t>
  </si>
  <si>
    <t>22071.037.6 от 01.11.2018</t>
  </si>
  <si>
    <t>22180.040.6 от 01.11.2018</t>
  </si>
  <si>
    <t>21285.037.6 от 01.07.2018</t>
  </si>
  <si>
    <t>21276.049.6 от 01.07.2018</t>
  </si>
  <si>
    <t>21203.037.6 от 01.07.2018</t>
  </si>
  <si>
    <t>21202.037.6 от 01.07.2018</t>
  </si>
  <si>
    <t>20991.037.6 от 01.04.2018</t>
  </si>
  <si>
    <t>50372.036.6 от 1.10.2018</t>
  </si>
  <si>
    <t>22088.036.6 от 01.11.2018</t>
  </si>
  <si>
    <t>ФГБУ "ЦЖКУ" Минобороны России</t>
  </si>
  <si>
    <t>Сердобольская ул., д.39, лит.А</t>
  </si>
  <si>
    <t>Сердобольская ул., д.43, лит.А</t>
  </si>
  <si>
    <t>Белоостровская ул., д.31, лит.А</t>
  </si>
  <si>
    <t>г.Кронштадт, Флотская ул., д.4, лит.Л</t>
  </si>
  <si>
    <t>г.Кронштадт, Флотская ул., д.4, лит.А</t>
  </si>
  <si>
    <t>единоличное решение собственника в МКД</t>
  </si>
  <si>
    <t>кронштадтский</t>
  </si>
  <si>
    <t>10 адресов</t>
  </si>
  <si>
    <t>Апон В.С.</t>
  </si>
  <si>
    <t>Беликова К.И.</t>
  </si>
  <si>
    <t>декабрь</t>
  </si>
  <si>
    <t>2018 год</t>
  </si>
  <si>
    <t>2019 год</t>
  </si>
  <si>
    <t xml:space="preserve">январь </t>
  </si>
  <si>
    <t xml:space="preserve">февраль </t>
  </si>
  <si>
    <t xml:space="preserve">апрель </t>
  </si>
  <si>
    <t>Ответственный исполнитель</t>
  </si>
  <si>
    <t>Кол-во пустующих жилых помещений (лицевых счетов)</t>
  </si>
  <si>
    <t>Наличие ОДПУ</t>
  </si>
  <si>
    <t>Габова Е.М.</t>
  </si>
  <si>
    <t>ул. Парковая, д.58</t>
  </si>
  <si>
    <t>Шиловский И.В.</t>
  </si>
  <si>
    <t>20325.049.1 от 15.01.2018</t>
  </si>
  <si>
    <t>20324.049.1 от 15.01.2018</t>
  </si>
  <si>
    <t>21688.049.6 от 01.09.2018</t>
  </si>
  <si>
    <t>21689.049.6 от 01.09.2018</t>
  </si>
  <si>
    <t>№20479.037.1 от 11.01.2018</t>
  </si>
  <si>
    <t>№20480.037.1 от 11.01.2018</t>
  </si>
  <si>
    <t>№20481.037.1 от 11.01.2018</t>
  </si>
  <si>
    <t>№20326.043.5 от 15.01.2018</t>
  </si>
  <si>
    <t>№207.34.037.3 от 01.10.2016</t>
  </si>
  <si>
    <t>№18914.34.037.3 от 01.09.2017</t>
  </si>
  <si>
    <t>№2600.34.037.4 от 01.05.2015</t>
  </si>
  <si>
    <t xml:space="preserve">№7105.036.1 от 01.05.2008 с 01.04.2008 </t>
  </si>
  <si>
    <t xml:space="preserve">Алексеева М. П. </t>
  </si>
  <si>
    <t>22248.036.6 от 01.12.2018</t>
  </si>
  <si>
    <t xml:space="preserve">есть </t>
  </si>
  <si>
    <t>Ефремова Е.М.</t>
  </si>
  <si>
    <t>9379.040.1</t>
  </si>
  <si>
    <t>13092.040.1</t>
  </si>
  <si>
    <t>9378.040.1</t>
  </si>
  <si>
    <t>1244.34.040.1</t>
  </si>
  <si>
    <t>12385.040.1</t>
  </si>
  <si>
    <t>10441.040.1</t>
  </si>
  <si>
    <t>10428.040.1</t>
  </si>
  <si>
    <t>10356.040.1</t>
  </si>
  <si>
    <t>10362.040.1</t>
  </si>
  <si>
    <t>9115.040.1</t>
  </si>
  <si>
    <t>9116.040.1</t>
  </si>
  <si>
    <t>10494.040.1</t>
  </si>
  <si>
    <t>10284.040.1</t>
  </si>
  <si>
    <t>9154.040.1</t>
  </si>
  <si>
    <t>10312.040.1</t>
  </si>
  <si>
    <t>10274.040.1</t>
  </si>
  <si>
    <t>10434.040.1</t>
  </si>
  <si>
    <t>10438.040.1</t>
  </si>
  <si>
    <t>10339.040.1</t>
  </si>
  <si>
    <t>10355.040.1</t>
  </si>
  <si>
    <t>10361.040.1</t>
  </si>
  <si>
    <t>10281.040.1</t>
  </si>
  <si>
    <t>10283.040.1</t>
  </si>
  <si>
    <t>10497.040.1</t>
  </si>
  <si>
    <t>10273.040.1</t>
  </si>
  <si>
    <t>10272.040.1</t>
  </si>
  <si>
    <t>18891.040.1</t>
  </si>
  <si>
    <t>19076.040.1</t>
  </si>
  <si>
    <t>Южный район</t>
  </si>
  <si>
    <t>2-я Комсомольская ул, д.35</t>
  </si>
  <si>
    <t xml:space="preserve">пр. Культуры,д.31, к.1 </t>
  </si>
  <si>
    <t>ООО "ДОВЕРИЕ"</t>
  </si>
  <si>
    <t>ул.Суворова, д.11, лит.А</t>
  </si>
  <si>
    <t>ул.Нагорная, д.39, лит.А</t>
  </si>
  <si>
    <t>ООО "Жилищник"</t>
  </si>
  <si>
    <t>22283.050.6 от 01.12.2018</t>
  </si>
  <si>
    <t>22284.050.6 от 01.12.2018</t>
  </si>
  <si>
    <t>22285.050.6 от 01.12.2018</t>
  </si>
  <si>
    <t>22286.050.6 от 01.12.2018</t>
  </si>
  <si>
    <t>22287.050.6 от 01.12.2018</t>
  </si>
  <si>
    <t>22288.046.6 от 01.12.2018</t>
  </si>
  <si>
    <t>16032.050.1 от 01.07.15</t>
  </si>
  <si>
    <t>6626.038.1 от 01.02.2008</t>
  </si>
  <si>
    <t>Красносельское шоссе, д. 42, лит. А</t>
  </si>
  <si>
    <t>Красносельское шоссе, д. 46, корп. 3, лит. А</t>
  </si>
  <si>
    <t>Гатчинское шоссе, д. 13, корп. 3, лит. А</t>
  </si>
  <si>
    <t>Кингисепское шоссе, д. 6, лит. А</t>
  </si>
  <si>
    <t>ул. Красногородская, д. 11, корп. 1, лит. А</t>
  </si>
  <si>
    <t>ул. Нарвская, д. 4, корп. 2, лит. А</t>
  </si>
  <si>
    <t>ул. Театральная, д. 1, лит. А</t>
  </si>
  <si>
    <t xml:space="preserve"> ул. Октябрьская, д. 17, лит. А</t>
  </si>
  <si>
    <t>ООО "ПРОФЕССИОНАЛ"</t>
  </si>
  <si>
    <t>ул. Стрельбищенская, д. 13, лит. А</t>
  </si>
  <si>
    <t>ООО "ЮИТ Сервис"</t>
  </si>
  <si>
    <t>ул. Кузнецова, д. 11. корп. 2</t>
  </si>
  <si>
    <t>ООО "ЖКС № 1 Пушкинского района"</t>
  </si>
  <si>
    <t>Софийский б-р, 16/4</t>
  </si>
  <si>
    <t>есть</t>
  </si>
  <si>
    <t>Исаева И.В.</t>
  </si>
  <si>
    <t>Гатчинский</t>
  </si>
  <si>
    <t>ул. Камероновская, д.10 строение 1</t>
  </si>
  <si>
    <t>ул. Камероновская, д.12 строение 1</t>
  </si>
  <si>
    <t>ул. Камероновская, д.10 строение 3</t>
  </si>
  <si>
    <t>ул. Камероновская, д.12 строение 2</t>
  </si>
  <si>
    <t>ул. Камероновская, д.12 строение 3</t>
  </si>
  <si>
    <t>ул. Камероновская, д.12 строение 4</t>
  </si>
  <si>
    <t>22256.037.6 от 01.12.2018</t>
  </si>
  <si>
    <t>22257.037.6 от 01.12.2018</t>
  </si>
  <si>
    <t>22157.040.6 от 01.11.2018</t>
  </si>
  <si>
    <t>Меншиковский пр., д.19, лит.А</t>
  </si>
  <si>
    <t>ТСЖ "Меньшиковский пр. дом 19"</t>
  </si>
  <si>
    <t>22329.035.6 от 01.12.18</t>
  </si>
  <si>
    <t>пр. Наставников дом 30 корпус 4</t>
  </si>
  <si>
    <t>ФГБУ  "ЦЖКУ"  Минобороны России</t>
  </si>
  <si>
    <t>Кяхяря А.С.</t>
  </si>
  <si>
    <t>Орлова М.А</t>
  </si>
  <si>
    <t>Серебристый бул., д. 18, к. 2, лит. А</t>
  </si>
  <si>
    <t>ЖСК-817</t>
  </si>
  <si>
    <t>Новороссийская ул., д. 24</t>
  </si>
  <si>
    <t>Науки пр., д. 15, корп. 1</t>
  </si>
  <si>
    <t>Науки пр., д. 15, корп.  2;</t>
  </si>
  <si>
    <t>Выборгский</t>
  </si>
  <si>
    <t>Калининский</t>
  </si>
  <si>
    <t>ООО "ЖКС Северо-Запад"</t>
  </si>
  <si>
    <t>г. Санкт-Петербург, бульвар Красных Зорь, д. 6, лит. Ч</t>
  </si>
  <si>
    <t>г. Санкт-Петербург, Большой Смоленский пр., д. 26, лит.Т</t>
  </si>
  <si>
    <t>г. Санкт-Петербург, ул. Бабушкина, д.42, корп. 2, лит. А</t>
  </si>
  <si>
    <t>Невский</t>
  </si>
  <si>
    <t>Павлючок Е.А.</t>
  </si>
  <si>
    <t>ООО "Жилкомсервис № 2 Невского района"</t>
  </si>
  <si>
    <t>ул. Ново-Александровская, д. 6, лит.В</t>
  </si>
  <si>
    <t>Лизунова Г.Ю.</t>
  </si>
  <si>
    <t>ТСЖ пр. Науки 79 корп.3</t>
  </si>
  <si>
    <t>пр. Художников, д. 3, корп. 1, лит. А</t>
  </si>
  <si>
    <t>пр. Художников, д. 5, корп. 1, лит. А</t>
  </si>
  <si>
    <t>пр. Художников, д. 5, корп. 3, лит. А</t>
  </si>
  <si>
    <t>ТСЖ "Просвещения 9"</t>
  </si>
  <si>
    <t>ТСЖ "Симонова 12/9"</t>
  </si>
  <si>
    <t>пр. Просвещения, д. 9</t>
  </si>
  <si>
    <t>ул. Симонова, д. 12/9, лит. А</t>
  </si>
  <si>
    <t>22366.038.6 от 01.01.2019</t>
  </si>
  <si>
    <t>20485.038.1 от 11.01.2018</t>
  </si>
  <si>
    <t xml:space="preserve">ул. Ворошилова, д. 25, корп. 1                          </t>
  </si>
  <si>
    <t>№2818.34.046.6 от 01.12.2014</t>
  </si>
  <si>
    <t>ул. Партизана Германа, д. 24, лит. А</t>
  </si>
  <si>
    <t>ТСЖ "Новоколомяжское-1"</t>
  </si>
  <si>
    <t>21750.037.6 от 01.01.2019</t>
  </si>
  <si>
    <t>21751.037.6 от 01.01.2019</t>
  </si>
  <si>
    <t>22399.037.6 от 01.01.2019</t>
  </si>
  <si>
    <t>4 440 057,51</t>
  </si>
  <si>
    <t>7 402 171,79</t>
  </si>
  <si>
    <t>18993.049.1 от 01.09.2017</t>
  </si>
  <si>
    <t>22400.043.6 от 01.01.2019</t>
  </si>
  <si>
    <t>г. Санкт-Петербург, ул. Грибакиных, д. 3 лит Е</t>
  </si>
  <si>
    <t>пр. Культуры,д.31, к.2</t>
  </si>
  <si>
    <t>Маршала Блюхера пр., д. 12, лит. ГН</t>
  </si>
  <si>
    <t>Непокоренных пр., д. 6, лит. А</t>
  </si>
  <si>
    <t>Непокоренных пр., д. 6, корп. 1, лит. А</t>
  </si>
  <si>
    <t>Непокоренных пр., д. 2, лит. А</t>
  </si>
  <si>
    <t>Тихорецкий пр., д. 5 корп. 3, лит. А</t>
  </si>
  <si>
    <t>Пархоменко пр., д. 5, лит. А</t>
  </si>
  <si>
    <t>№ 19475.035.1  от 29.12.2017</t>
  </si>
  <si>
    <t>298 151,52</t>
  </si>
  <si>
    <t>№ 20477.035.1 от 11.01.2018</t>
  </si>
  <si>
    <t>3 426 300,99</t>
  </si>
  <si>
    <t>№ 20474.036.1 от 11.01.2018</t>
  </si>
  <si>
    <t>8 665 945,99</t>
  </si>
  <si>
    <t>№ 20483.035.1 от 11.01.2018</t>
  </si>
  <si>
    <t>8 141 243,32</t>
  </si>
  <si>
    <t>№20478.035.1 от 11.01.2018</t>
  </si>
  <si>
    <t>5 170 873,65</t>
  </si>
  <si>
    <t>№20482.035.1 от 11.01.2018</t>
  </si>
  <si>
    <t>577 093,25</t>
  </si>
  <si>
    <t>№20484.035.1 от 11.01.2018</t>
  </si>
  <si>
    <t>1 119 705,65</t>
  </si>
  <si>
    <t>№20475.036.1 от 11.01.2018</t>
  </si>
  <si>
    <t>335 060,94</t>
  </si>
  <si>
    <t>есть (не сдают показания)</t>
  </si>
  <si>
    <t>г. Санкт-Петербург, Гатчинское ш., д.5, корп.2, лит.А</t>
  </si>
  <si>
    <t>г. Санкт-Петербург, Гатчинское ш., д.5, корп.3, лит.А</t>
  </si>
  <si>
    <t>ул. Ворошилова, д. 29 к.1</t>
  </si>
  <si>
    <t xml:space="preserve"> Латышских Стрелков ул д. 17 к1</t>
  </si>
  <si>
    <t xml:space="preserve"> Латышских Стрелков ул д. 15 к1</t>
  </si>
  <si>
    <t xml:space="preserve"> Латышских Стрелков ул д. 15 к3</t>
  </si>
  <si>
    <t xml:space="preserve">ООО "Универсальный страж" </t>
  </si>
  <si>
    <t>пр. Тореза, д.38 кор.2 лит А</t>
  </si>
  <si>
    <t>Ул. Орбели д.25 кор 3 лит И</t>
  </si>
  <si>
    <t>ООО УК "Невская 40"</t>
  </si>
  <si>
    <t>22505.049.6 от 01.01.2019</t>
  </si>
  <si>
    <t>21744.049.6 от 09.10.2018</t>
  </si>
  <si>
    <t>ул. 2-я Комсомольская, д. 56, лит. А</t>
  </si>
  <si>
    <t>ул. Пограничника Гарькавого, д. 47, корп. 1, лит. А</t>
  </si>
  <si>
    <t>ул. 2-я Комсомольская, д. 13, корп. 2, лит. А</t>
  </si>
  <si>
    <t>ул. Пограничника Гарькавого, д. 47, корп. 2, лит. А</t>
  </si>
  <si>
    <t>22510.040.6 от 01.01.2019</t>
  </si>
  <si>
    <t>22535.040.6 от 01.01.2019</t>
  </si>
  <si>
    <t>22538.040.6 от 01.01.2019</t>
  </si>
  <si>
    <t>21741.036.6 от 01.01.19</t>
  </si>
  <si>
    <t>22405.035.6 от 01.01.19</t>
  </si>
  <si>
    <t>22409.035.6 от 01.01.19</t>
  </si>
  <si>
    <t>22407.035.6 от 01.01.19</t>
  </si>
  <si>
    <t>22406.035.6 от 01.01.19</t>
  </si>
  <si>
    <t>22408.035.6 от 01.01.19</t>
  </si>
  <si>
    <t>22500.035.6 от 01.01.19</t>
  </si>
  <si>
    <t>22515.035.6 от 01.01.19</t>
  </si>
  <si>
    <t>22404.036.6 от 01.01.19</t>
  </si>
  <si>
    <t>№ 17656.036.1 от 01.12.2016</t>
  </si>
  <si>
    <t>1 866 550,14</t>
  </si>
  <si>
    <t>№ 18350.036.1 от 01.04.2017</t>
  </si>
  <si>
    <t>480 000,42</t>
  </si>
  <si>
    <t>ул. Манчестерская, д. 2</t>
  </si>
  <si>
    <t>ТСЖ "Манчестерская 2"</t>
  </si>
  <si>
    <t>№ 13434.036.1 от 01.04.2014</t>
  </si>
  <si>
    <t>4 493 283,22</t>
  </si>
  <si>
    <t>№ 4758.036.1 от 01.06.2006</t>
  </si>
  <si>
    <t>6 792 966,03</t>
  </si>
  <si>
    <t>ул. Верности, д. 46, корп. 2</t>
  </si>
  <si>
    <t>ул. Верности, д. 42</t>
  </si>
  <si>
    <t>ул. Верности, д. 44, корп. 3</t>
  </si>
  <si>
    <t>ул. Верности, д. 46, корп. 1</t>
  </si>
  <si>
    <t>ул. Верности, д. 44, корп. 1</t>
  </si>
  <si>
    <t>№ 4819.036.1 от 01.08.2006</t>
  </si>
  <si>
    <t>573 429,73</t>
  </si>
  <si>
    <t>№ 13493.036.1 от 01.08.2014</t>
  </si>
  <si>
    <t>1 856 146,38</t>
  </si>
  <si>
    <t>№ 18810.036.1 от 01.08.2017</t>
  </si>
  <si>
    <t>808 746,98</t>
  </si>
  <si>
    <t>№ 18821.036.1 от 01.06.2017</t>
  </si>
  <si>
    <t>500 000,00</t>
  </si>
  <si>
    <t>№ 170/02 от 21.03.1995</t>
  </si>
  <si>
    <t>№ 4842.036.1 от 28.08.2006</t>
  </si>
  <si>
    <t>20 408 586,89</t>
  </si>
  <si>
    <t>№ 15469.035.1 от 01.08.2015</t>
  </si>
  <si>
    <t>пр. Науки 79 корп. 3</t>
  </si>
  <si>
    <t>22502.040.6 от 01.01.2019</t>
  </si>
  <si>
    <t>22503.040.6 от 01.01.2019</t>
  </si>
  <si>
    <t>ул. Отважных, д. 4 лит. А</t>
  </si>
  <si>
    <t>ул. Политрука Пасечника, д.1, корп. 1</t>
  </si>
  <si>
    <t xml:space="preserve">ФГКУ "С-3 ТУИО" </t>
  </si>
  <si>
    <t>13157.040.1</t>
  </si>
  <si>
    <t>15881.040.1</t>
  </si>
  <si>
    <t>18977.039.1</t>
  </si>
  <si>
    <t>18978.039.1</t>
  </si>
  <si>
    <t>19158.040.1</t>
  </si>
  <si>
    <t>20638.040.1</t>
  </si>
  <si>
    <t>6890.040.1</t>
  </si>
  <si>
    <t>20637.040.1</t>
  </si>
  <si>
    <t>20327.040.1</t>
  </si>
  <si>
    <t>20473.040.1</t>
  </si>
  <si>
    <t>13305.040.3, 13157.040.1, 14779.040.1</t>
  </si>
  <si>
    <t>21931.040.6 от 01.10.2018</t>
  </si>
  <si>
    <t>5194.036.1, от 01.04.2007</t>
  </si>
  <si>
    <t xml:space="preserve"> Окраинная ул д. 9, лит. А</t>
  </si>
  <si>
    <t xml:space="preserve"> Окраинная ул д. 9, лит. Б</t>
  </si>
  <si>
    <t xml:space="preserve"> Окраинная ул д. 9, лит. В</t>
  </si>
  <si>
    <t xml:space="preserve"> Окраинная ул д. 9, лит. Д</t>
  </si>
  <si>
    <t xml:space="preserve"> Окраинная ул д. 9, лит. Е</t>
  </si>
  <si>
    <t xml:space="preserve"> Окраинная ул д. 9, лит. Ж</t>
  </si>
  <si>
    <t xml:space="preserve"> Окраинная ул д. 9, лит. И</t>
  </si>
  <si>
    <t>№20668.038.1 от 02.02.2018</t>
  </si>
  <si>
    <t>ООО УК"Невская 40"</t>
  </si>
  <si>
    <t>Красногвардейский</t>
  </si>
  <si>
    <t>Количество коммунальных квартир</t>
  </si>
  <si>
    <t>Кол-во лицевых счетов в коммунальных квартирах</t>
  </si>
  <si>
    <t>пр. Королева, д. 43, к. 1, лит. А</t>
  </si>
  <si>
    <t>г. Пушкин, Красносельское ш., д.10, корп.2</t>
  </si>
  <si>
    <t>г. Пушкин, Красносельское ш., д.10, корп.3</t>
  </si>
  <si>
    <t>г. Пушкин, Красносельское ш., д.12, корп.2</t>
  </si>
  <si>
    <t>г. Пушкин, Красносельское ш., д.16</t>
  </si>
  <si>
    <t>г. Пушкин, Красносельское ш., д.28, корп.2</t>
  </si>
  <si>
    <t>г. Пушкин, Красносельское ш., д.28, корп.3</t>
  </si>
  <si>
    <t>г. Пушкин, Красносельское ш., д.28, корп.4</t>
  </si>
  <si>
    <t>г. Пушкин, Красносельское ш., д.28, корп.5</t>
  </si>
  <si>
    <t>г. Пушкин, Красносельское ш., д.28, корп.6</t>
  </si>
  <si>
    <t>г. Пушкин, Красносельское ш., д.28, корп.7</t>
  </si>
  <si>
    <t>г. Пушкин, Красносельское ш., д.28, корп.8</t>
  </si>
  <si>
    <t>г. Пушкин, Саперная ул., д.36, корп.3</t>
  </si>
  <si>
    <t>г. Пушкин, Саперная ул., д.36, корп.4</t>
  </si>
  <si>
    <t>г. Пушкин, Саперная ул., д.36, корп.5</t>
  </si>
  <si>
    <t>г. Пушкин, Саперная ул., д.36, корп.6</t>
  </si>
  <si>
    <t>г. Пушкин, Саперная ул., д.36, корп.7</t>
  </si>
  <si>
    <t>г. Пушкин, Саперная ул., д.36, корп.8</t>
  </si>
  <si>
    <t>г. Пушкин, Саперная ул., д.36, корп.9</t>
  </si>
  <si>
    <t>г. Пушкин, Саперная ул., д.36, корп.10</t>
  </si>
  <si>
    <t>г. Пушкин, Саперная ул., д.38, корп.2</t>
  </si>
  <si>
    <t>г. Пушкин, Саперная ул., д.38, корп.3</t>
  </si>
  <si>
    <t>г. Пушкин, Саперная ул., д.38, корп.4</t>
  </si>
  <si>
    <t>г. Пушкин, Саперная ул., д.38, корп.5</t>
  </si>
  <si>
    <t>г. Пушкин, Саперная ул., д.38, корп.6</t>
  </si>
  <si>
    <t>г. Пушкин, Саперная ул., д.44, корп.6</t>
  </si>
  <si>
    <t>г. Пушкин, Саперная ул., д.44, корп.8</t>
  </si>
  <si>
    <t>г. Пушкин, Гусарская ул., д.4, корп.6</t>
  </si>
  <si>
    <t>г. Пушкин, Гусарская ул., д.4, корп.7</t>
  </si>
  <si>
    <t>г. Пушкин, Гусарская ул., д.4, корп.8</t>
  </si>
  <si>
    <t>г. Пушкин, Гусарская ул., д.4, корп.9</t>
  </si>
  <si>
    <t>г. Пушкин, Гусарская ул., д.6, корп.2</t>
  </si>
  <si>
    <t>г. Пушкин, Гусарская ул., д.6, корп.3</t>
  </si>
  <si>
    <t>г. Пушкин, Гусарская ул., д.6, корп.4</t>
  </si>
  <si>
    <t>г. Пушкин, Гусарская ул., д.6, корп.5</t>
  </si>
  <si>
    <t>г. Пушкин, Гусарская ул., д.6, корп.6</t>
  </si>
  <si>
    <t>г. Пушкин, Гусарская ул., д.6, корп.7</t>
  </si>
  <si>
    <t>г. Пушкин, Гусарская ул., д.6, корп.8</t>
  </si>
  <si>
    <t>г. Пушкин, Гусарская ул., д.6, корп.9</t>
  </si>
  <si>
    <t>г. Пушкин, Гусарская ул., д.6, корп.11</t>
  </si>
  <si>
    <t>г. Пушкин, Гусарская ул., д.6, корп.12</t>
  </si>
  <si>
    <t>г. Пушкин, Гусарская ул., д.6, корп.14</t>
  </si>
  <si>
    <t>г. Пушкин, Гусарская ул., д.6, корп.15</t>
  </si>
  <si>
    <t>г. Пушкин, Гусарская ул., д.6, корп.16</t>
  </si>
  <si>
    <t>г. Пушкин, Гусарская ул., д.8, корп.1</t>
  </si>
  <si>
    <t>г. Пушкин, Гусарская ул., д.8, корп.2</t>
  </si>
  <si>
    <t>г. Пушкин, Гусарская ул., д.8, корп.3</t>
  </si>
  <si>
    <t>г. Пушкин, Гусарская ул., д.8, корп.4</t>
  </si>
  <si>
    <t>г. Пушкин, Гусарская ул., д.8, корп.5</t>
  </si>
  <si>
    <t>г. Пушкин, Гусарская ул., д.8, корп.7</t>
  </si>
  <si>
    <t>г. Пушкин, Гусарская ул., д.8, корп.8</t>
  </si>
  <si>
    <t>г. Пушкин, Фуражный пер., д.2, корп.2</t>
  </si>
  <si>
    <t>г. Пушкин, Фуражный пер., д.2, корп.3</t>
  </si>
  <si>
    <t>г. Пушкин, Фуражный пер., д.2, корп.4</t>
  </si>
  <si>
    <t>г. Пушкин, Фуражный пер., д.2, корп.6</t>
  </si>
  <si>
    <t>г. Пушкин, Полковая ул., д.5</t>
  </si>
  <si>
    <t>г. Пушкин, Кадетский бул., д.24, корп2</t>
  </si>
  <si>
    <t>ООО "ЖКС № 1 Московского района"</t>
  </si>
  <si>
    <t>ул. Ленсовета, д. 95, лит. А</t>
  </si>
  <si>
    <t>Красносельское ш., д.1/11</t>
  </si>
  <si>
    <t>УК Жилкомплекс</t>
  </si>
  <si>
    <t>ООО "УО "Профсервис"</t>
  </si>
  <si>
    <t>69 адресов</t>
  </si>
  <si>
    <t>Михирева Е.Ю.</t>
  </si>
  <si>
    <t>ТСЖ "пр. Солидарности, д.19"</t>
  </si>
  <si>
    <t>Искровский пр., д. 21 литера Ю</t>
  </si>
  <si>
    <t>ЖСК-484</t>
  </si>
  <si>
    <t>№ 13172.038.1 от 01.02.2013</t>
  </si>
  <si>
    <t>№ 6764.038.1 от 01.03.2008</t>
  </si>
  <si>
    <t>№2536.037.1 от 01.11.2003</t>
  </si>
  <si>
    <t>№4822.037.1 от 01.08.2006</t>
  </si>
  <si>
    <t>Пр. Новоколомяжский, д.4</t>
  </si>
  <si>
    <t>Пр. Новоколомяжский, д.15</t>
  </si>
  <si>
    <t>ТСЖ "Георгиевское"</t>
  </si>
  <si>
    <t>№11659.037.1 от 01.01.2010</t>
  </si>
  <si>
    <t>22579.046.6 от 01.02.2019</t>
  </si>
  <si>
    <t>22618.038.6 от 01.02.2019</t>
  </si>
  <si>
    <t>22619.038.6 от 01.02.2019</t>
  </si>
  <si>
    <t>22620.038.6 от 01.02.2019</t>
  </si>
  <si>
    <t>22621.038.6 от 01.02.2019</t>
  </si>
  <si>
    <t>22622.038.6 от 01.02.2019</t>
  </si>
  <si>
    <t>22623.038.6 от 01.02.2019</t>
  </si>
  <si>
    <t>22624.038.6 от 01.02.2019</t>
  </si>
  <si>
    <t>пр. Солидарности, д.19, лит. Д</t>
  </si>
  <si>
    <t>№ 5154.038.1 от 01.04.2007</t>
  </si>
  <si>
    <t>№2938.34.046.4 от 01.09.2016</t>
  </si>
  <si>
    <t>22694.039.6 от 01.02.2019</t>
  </si>
  <si>
    <t>22695.040.6 от 01.02.2019</t>
  </si>
  <si>
    <t>15156.040.1</t>
  </si>
  <si>
    <t>не было договора</t>
  </si>
  <si>
    <t>фрунзенский</t>
  </si>
  <si>
    <t xml:space="preserve">июнь </t>
  </si>
  <si>
    <t>Красное Село, ул. Нарвская, д. 12, лит. А</t>
  </si>
  <si>
    <t>Торики, ул. Политрука Пасечника, д. 6, корп. 2, лит. А</t>
  </si>
  <si>
    <t>Торики, ул. Политрука Пасечника, д. 10, корп. 2, лит. А</t>
  </si>
  <si>
    <t>Красное Село, Гатчинское шоссе, д. 13, корп. 1, лит. А</t>
  </si>
  <si>
    <t>Красное Село, ул. Красногорская, д. 9, корп. 1, лит. А</t>
  </si>
  <si>
    <t>Красное Село, Гатчинское шоссе, д. 6, корп. 2, лит. А</t>
  </si>
  <si>
    <t>Красное Село, ул. Красногорская, д. 5, корп. 1, лит. А</t>
  </si>
  <si>
    <t>Красное Село, ул. Красногорская, д. 5, корп. 2, лит. А</t>
  </si>
  <si>
    <t>Красное Село, ул. Красногорская, д. 7, корп. 2, лит. А</t>
  </si>
  <si>
    <t>ТСЖ "Стереос"</t>
  </si>
  <si>
    <t>ул. Ковалевская, д. 26,  стр.1</t>
  </si>
  <si>
    <t>№15372.046.1 от 01.06.2015</t>
  </si>
  <si>
    <t>№16322.046.1 от 01.04.2016</t>
  </si>
  <si>
    <t>№15374.046.1 от 01.06.2015</t>
  </si>
  <si>
    <t>№16263.046.1 от 01.04.2016</t>
  </si>
  <si>
    <t>ООО "ЖКС-Фрунзенский"</t>
  </si>
  <si>
    <t>ул. Ольги Берггольц, д. 24, лит. А</t>
  </si>
  <si>
    <t>АКТ_213.038.7</t>
  </si>
  <si>
    <t>ДЗ на 15.03.18</t>
  </si>
  <si>
    <t>ИТОГО по МКД ВЦКП</t>
  </si>
  <si>
    <t>ИТОГО по МКД ГУП ТЭК</t>
  </si>
  <si>
    <t>22392.036.6 от 01.02.2019</t>
  </si>
  <si>
    <t>22384.036.6. от 01.02.2019</t>
  </si>
  <si>
    <t>22386.036.6. от 01.02.2019</t>
  </si>
  <si>
    <t>22644.037.6 от 01.02.2019</t>
  </si>
  <si>
    <t>ул. Крупской, д. 24, корп. 1, лит. Б</t>
  </si>
  <si>
    <t>бульвар Красных Зорь, д. 10, лит. З</t>
  </si>
  <si>
    <t>ООО "СЗУК"</t>
  </si>
  <si>
    <t>ЖСК-1303</t>
  </si>
  <si>
    <t>ул. Коллонтай, д. 24, корп. 1, лит. А</t>
  </si>
  <si>
    <t>ул. Коллонтай, д. 24, корп. 3, лит. А</t>
  </si>
  <si>
    <t>ТСЖ "Радуга"</t>
  </si>
  <si>
    <t>пр. Пятилеток, д. 15, корп. 3, лит. А</t>
  </si>
  <si>
    <t>ул. Ново-Александровская, д. 14, лит. А</t>
  </si>
  <si>
    <t>ООО  "ЖКС № 2 Невского района"</t>
  </si>
  <si>
    <t xml:space="preserve">Ивановская 30 Лит А </t>
  </si>
  <si>
    <t xml:space="preserve">невский </t>
  </si>
  <si>
    <t>есть гвс</t>
  </si>
  <si>
    <t>нет гвс</t>
  </si>
  <si>
    <t xml:space="preserve"> </t>
  </si>
  <si>
    <t xml:space="preserve">март </t>
  </si>
  <si>
    <t xml:space="preserve">Год </t>
  </si>
  <si>
    <t xml:space="preserve">перешли на прямые договора </t>
  </si>
  <si>
    <t xml:space="preserve">планируются </t>
  </si>
  <si>
    <t xml:space="preserve">июль </t>
  </si>
  <si>
    <t>Искровский пр., д. 9, лит. А</t>
  </si>
  <si>
    <t>Искровский пр., д. 9, лит.  Б</t>
  </si>
  <si>
    <t>Искровский пр., д. 9, лит. В</t>
  </si>
  <si>
    <t>Пригородный район</t>
  </si>
  <si>
    <t>ООО "ЕВРОДОМ"</t>
  </si>
  <si>
    <t>г. Колпино, ул. Танкистов, д.22, лит. А</t>
  </si>
  <si>
    <t>г. Колпино, ул. Танкистов, д.24, лит. А</t>
  </si>
  <si>
    <t>г. Колпино, ул. Танкистов, д.18, лит. А</t>
  </si>
  <si>
    <t>г. Колпино, ул. Павловская, д.72, лит. А</t>
  </si>
  <si>
    <t>г. Колпино, ул. Павловская, д.74, лит. А</t>
  </si>
  <si>
    <t>г. Колпино, ул. Павловская, д.76, лит. А</t>
  </si>
  <si>
    <t>г. Колпино, ул. Павловская, д.78, лит. А</t>
  </si>
  <si>
    <t>г. Колпино, б-р Трудящихся, д.33, корп.2, лит. А</t>
  </si>
  <si>
    <t>г. Колпино, б-р Трудящихся, д.33, корп.3, лит. А</t>
  </si>
  <si>
    <t>г. Колпино, ул. Павловская, д.94, лит. А</t>
  </si>
  <si>
    <t>г. Колпино, ул. Павловская, д.96, лит. А</t>
  </si>
  <si>
    <t>г. Колпино, ул. Танкистов, д.12, лит. А</t>
  </si>
  <si>
    <t>г. Колпино, ул. Павловская, д.86, лит. А</t>
  </si>
  <si>
    <t>г. Колпино, ул. Павловская, д.92, лит. А</t>
  </si>
  <si>
    <t>г. Колпино, пр. Ленина, д.13/16, лит. А</t>
  </si>
  <si>
    <t>г. Колпино, ул. Карла Маркса, д.14а, лит. А</t>
  </si>
  <si>
    <t>г. Колпино, пр. Ленина, д.9/15, лит. А</t>
  </si>
  <si>
    <t>г. Колпино, пр. Ленина, д.11, лит. А</t>
  </si>
  <si>
    <t>г. Колпино, ул. Красных Партизан, д.10, лит. А</t>
  </si>
  <si>
    <t>г. Колпино, ул. Пролетарская, д.5, лит. А</t>
  </si>
  <si>
    <t>г. Колпино, пр. Ленина, д.72, лит. А</t>
  </si>
  <si>
    <t>г. Колпино, пр. Ленина, д.74, лит. А</t>
  </si>
  <si>
    <t>г. Колпино, ул. Коммуны, д.13, лит. А</t>
  </si>
  <si>
    <t>г. Колпино, пр. Заводской, д.42, лит. А</t>
  </si>
  <si>
    <t>г. Колпино, пр. Заводской, д.52, лит. А,</t>
  </si>
  <si>
    <t>г. Колпино, ул. Братьев Радченко, д.31, лит. А</t>
  </si>
  <si>
    <t>ТСЖ "Ижора Плюс"</t>
  </si>
  <si>
    <t>Тосненский р-н, п. Тельмана, д.7</t>
  </si>
  <si>
    <t>Тосненский р-н, п. Тельмана, д.11</t>
  </si>
  <si>
    <t>Тосненский р-н, п. Тельманад,.д.11 к.1</t>
  </si>
  <si>
    <t>Тосненский р-н, п. Тельмана, д.5</t>
  </si>
  <si>
    <t>Тосненский</t>
  </si>
  <si>
    <t>Тосненский р-н, п. Тельманад,.д.54</t>
  </si>
  <si>
    <t>МУП "Зеленый город"</t>
  </si>
  <si>
    <t>ООО "УК "Технопарк №1"</t>
  </si>
  <si>
    <t>п. Шушары, ул. Вишерская, д.16</t>
  </si>
  <si>
    <t>п. Шушары, ул. Вишерская, д.18</t>
  </si>
  <si>
    <t>22767.036.6 от 01.03.2019</t>
  </si>
  <si>
    <t>22851.036.6 от 01.03.2019</t>
  </si>
  <si>
    <t>22852.036.6 от 01.03.2019</t>
  </si>
  <si>
    <t>22388.036.6 от 01.03.2019</t>
  </si>
  <si>
    <t>ООО УК Космо Сервис Монблан</t>
  </si>
  <si>
    <t xml:space="preserve">пр. Энергетиков д.9 к. 3 </t>
  </si>
  <si>
    <t>ГУП "ТЭК Спб"</t>
  </si>
  <si>
    <t>Санкт-Петербург, ул. Летчика Пилютова, д. 4, корп. 1, лит. А</t>
  </si>
  <si>
    <t>20856.040.6 от 01.03.2016</t>
  </si>
  <si>
    <t>13637.040.1</t>
  </si>
  <si>
    <t>Санкт-Петербург, ул. Летчика Пилютова, д. 4, корп. 2, лит. А</t>
  </si>
  <si>
    <t>Санкт-Петербург, ул. Летчика Пилютова, д. 6, корп. 1, лит. А</t>
  </si>
  <si>
    <t>ушли с ПП</t>
  </si>
  <si>
    <t>ТСЖ "Культуры 29/1"</t>
  </si>
  <si>
    <t>пр. Культуры, д. 29, корп. 1</t>
  </si>
  <si>
    <t>8 810 732,17</t>
  </si>
  <si>
    <t>№20386.035.1 от 01.01.2018</t>
  </si>
  <si>
    <t xml:space="preserve">Калининский </t>
  </si>
  <si>
    <t>ООО "Управление 57"</t>
  </si>
  <si>
    <t>Суздальский пр., д. 57</t>
  </si>
  <si>
    <t>7 944 119,03</t>
  </si>
  <si>
    <t>№16525.035.1 от 01.06.2016</t>
  </si>
  <si>
    <t>ЖСК Университет-2</t>
  </si>
  <si>
    <t>пр. Тореза, д. 102/1</t>
  </si>
  <si>
    <t>167 340,71</t>
  </si>
  <si>
    <t>№036/02-98 от 01.06.1998</t>
  </si>
  <si>
    <t>пр. Тореза, д. 106</t>
  </si>
  <si>
    <t>ООО "ЖКС №2 Выборгского  района"</t>
  </si>
  <si>
    <t>ул. Ивана Фомина, д. 5, корп. 2, лит. А</t>
  </si>
  <si>
    <t>№21662.036.6 от 01.02.2019</t>
  </si>
  <si>
    <t>ТСЖ "Луначарского 62/1"</t>
  </si>
  <si>
    <t>пр. Луначарского, д. 62, корп. 1</t>
  </si>
  <si>
    <t>№4833.036.1 от 31.05.2007</t>
  </si>
  <si>
    <t>ТСЖ "Просвещения 64-66"</t>
  </si>
  <si>
    <t>пр. Просвещения, д. 64, корп. 2</t>
  </si>
  <si>
    <t>7 164 609,72</t>
  </si>
  <si>
    <t>№7409.036.1 от 01.04.2009</t>
  </si>
  <si>
    <t>ЖСК-378</t>
  </si>
  <si>
    <t>ул. Руставели, д. 14</t>
  </si>
  <si>
    <t>270 699,17</t>
  </si>
  <si>
    <t>№987 от 01.11.1998</t>
  </si>
  <si>
    <t>ТСЖ "Меншиковский пр., д. 17"</t>
  </si>
  <si>
    <t>Меншиковский пр., д. 17</t>
  </si>
  <si>
    <t>659 824,95</t>
  </si>
  <si>
    <t>№5631.036.1 от 01.06.2007</t>
  </si>
  <si>
    <t>ТСЖ "Пискаревский пр., д. 56, корп. 1"</t>
  </si>
  <si>
    <t>Пискаревский пр, д. 56, корп. 1</t>
  </si>
  <si>
    <t>1 079 736,15</t>
  </si>
  <si>
    <t>№4922.036.1  от 01.12.2005</t>
  </si>
  <si>
    <t>ТСЖ "Пискаревский пр., д. 56, корп. 3"</t>
  </si>
  <si>
    <t>Пискаревский пр, д. 56, корп. 3</t>
  </si>
  <si>
    <t>52 429,81</t>
  </si>
  <si>
    <t>№5195.036.1  от 01.12.2005</t>
  </si>
  <si>
    <t>ТСЖ "Пискаревский пр., д. 58, корп. 1"</t>
  </si>
  <si>
    <t>Пискаревский пр, д. 58, корп. 1</t>
  </si>
  <si>
    <t>279 569,64</t>
  </si>
  <si>
    <t>№5149.036.1  от 01.12.2005</t>
  </si>
  <si>
    <t>ТСЖ "Пискаревский пр., д. 58, корп. 2"</t>
  </si>
  <si>
    <t>Пискаревский пр, д. 58, корп. 2</t>
  </si>
  <si>
    <t>792 394,95</t>
  </si>
  <si>
    <t>№5184.036.1  от 01.12.2005</t>
  </si>
  <si>
    <t>715 416,95</t>
  </si>
  <si>
    <t>17353.34.036.1  от 12.10.2016</t>
  </si>
  <si>
    <t>01.02.2018 ушли с ПП 01.02.2019</t>
  </si>
  <si>
    <t xml:space="preserve">октябрь </t>
  </si>
  <si>
    <t>адрес</t>
  </si>
  <si>
    <t>кол-во</t>
  </si>
  <si>
    <t xml:space="preserve">район </t>
  </si>
  <si>
    <t>район</t>
  </si>
  <si>
    <t>22927.040.6 от 01.03.2019</t>
  </si>
  <si>
    <t>22928.040.6 от 01.03.2019</t>
  </si>
  <si>
    <t>22930.040.6 от 01.03.2019</t>
  </si>
  <si>
    <t>Начислено на 01.04.19</t>
  </si>
  <si>
    <t>кировский</t>
  </si>
  <si>
    <t>Ленинский пр., д. 116, лит. А</t>
  </si>
  <si>
    <t>ООО "КИРОВСКИЙ РЭС ТСВ"</t>
  </si>
  <si>
    <t>пр. Стачек, д. 160, лит. А</t>
  </si>
  <si>
    <t>пр. Стачек, д. 168, лит. А</t>
  </si>
  <si>
    <t>пр. Стачек, д. 142, лит. А</t>
  </si>
  <si>
    <t>00f010f4-4b42-49eb-acf0-18d73aae3461</t>
  </si>
  <si>
    <t>4bd48ac4-cc5f-4e4d-b0b2-6696d8b14d31</t>
  </si>
  <si>
    <t>e662172c-fef2-4d06-b3f6-a17cb25e841b</t>
  </si>
  <si>
    <t>c4a5fb16-3587-4ce7-b56f-50edfdeba53c</t>
  </si>
  <si>
    <t>пр. Стачек, д. 156, лит. И</t>
  </si>
  <si>
    <t>8263913d-47f3-40c1-9ae0-c654b5dfa8a2</t>
  </si>
  <si>
    <t>9fa2e63c-8d14-4676-bf83-190862f6f9e3</t>
  </si>
  <si>
    <t>Всего начислено на 26.04.19</t>
  </si>
  <si>
    <t>Оплачено на 26.04.19</t>
  </si>
  <si>
    <t>ДЗ на 26.04.19</t>
  </si>
  <si>
    <t>ул. Манчестерская, д. 2, лит. Б</t>
  </si>
  <si>
    <t>22926.035.6 от 01.03.2019</t>
  </si>
  <si>
    <t>22922.035.6 от 01.03.2019</t>
  </si>
  <si>
    <t>22924.035.6 от 01.03.2019</t>
  </si>
  <si>
    <t>22925.035.6 от 01.03.2019</t>
  </si>
  <si>
    <t>22923.035.6 от 01.03.2019</t>
  </si>
  <si>
    <t>23012.040.6 от 01.04.2019</t>
  </si>
  <si>
    <t>22929.040.6 от 01.04.2019</t>
  </si>
  <si>
    <t xml:space="preserve">22534.040.6 от 01.01.2019 </t>
  </si>
  <si>
    <t>23068.039.6 от 01.04.2019</t>
  </si>
  <si>
    <t>Косыгина пр-кт д. 34, корп. 1, лит. А</t>
  </si>
  <si>
    <t>ТСЖ "Ржевка-Пороховые"</t>
  </si>
  <si>
    <t>№ 4930.038.1 от 01.11.2006</t>
  </si>
  <si>
    <t>ООО "Нева-Сервис"</t>
  </si>
  <si>
    <t>пр. Дальневосточный, д. 6, корп. 1</t>
  </si>
  <si>
    <t>пр. Дальневосточный, д. 8, корп. 1</t>
  </si>
  <si>
    <t>пр. Дальневосточный, д. 10, корп. 1</t>
  </si>
  <si>
    <t>№ 3117.34.046.5 от 20.06.2017</t>
  </si>
  <si>
    <t>№ 15430.046.1 от 01.07.2015</t>
  </si>
  <si>
    <t>№ 2079 от 01.01.1996</t>
  </si>
  <si>
    <t>№ 14834.038.1 от 01.08.2014</t>
  </si>
  <si>
    <t>№16467.046.1 от 01.04.2016</t>
  </si>
  <si>
    <t>№ 15433.046.1 от 01.08.2015</t>
  </si>
  <si>
    <t>ТСЖ "Приморский, 169"</t>
  </si>
  <si>
    <t>пр.Приморский, д.169, лит.А</t>
  </si>
  <si>
    <t>№5822.037.1 от 01.11.2007</t>
  </si>
  <si>
    <t>Взлетная ул., д. 11, лит. А</t>
  </si>
  <si>
    <t>Взлетная ул., д. 13, лит. А</t>
  </si>
  <si>
    <t>Штурманская ул., д. 30, лит. А</t>
  </si>
  <si>
    <t>Краснопутиловская ул., д. 98, лит. А</t>
  </si>
  <si>
    <t>Варшавская ул., д. 96, лит. А</t>
  </si>
  <si>
    <t>Варшавская ул., д. 98, лит. А</t>
  </si>
  <si>
    <t>Варшавская ул., д. 104, лит. А</t>
  </si>
  <si>
    <t>Варшавская ул., д. 108, лит. А</t>
  </si>
  <si>
    <t>Варшавская ул.. Д. 116, лит. А</t>
  </si>
  <si>
    <t>Варшавская ул., д. 124, лит. А</t>
  </si>
  <si>
    <t>Костюшко ул., д. 3, лит. А</t>
  </si>
  <si>
    <t>Костюшко ул., д. 5, лит. А</t>
  </si>
  <si>
    <t>Костюшко ул., д. 7, лит. А</t>
  </si>
  <si>
    <t>Костюшко ул., д. 9, лит. А</t>
  </si>
  <si>
    <t>Костюшко ул., д. 11, лит. А</t>
  </si>
  <si>
    <t>Костюшко ул., д. 13, лит. А</t>
  </si>
  <si>
    <t>Костюшко ул., д. 15, лит. А</t>
  </si>
  <si>
    <t>Краснопутиловская ул.100, лит. А</t>
  </si>
  <si>
    <t>Краснопутиловская ул., д. 104, лит. А</t>
  </si>
  <si>
    <t>Краснопутиловская ул., д. 106, лит. А</t>
  </si>
  <si>
    <t>Краснопутиловская ул., д. 108, лит. А</t>
  </si>
  <si>
    <t>Ленинский пр., д. 159, лит. А</t>
  </si>
  <si>
    <t>Московский пр., д. 199, лит. А</t>
  </si>
  <si>
    <t>Московский пр., д. 201, лит. А</t>
  </si>
  <si>
    <t>Пилотов ул., д. 15, корп. 1, лит. А</t>
  </si>
  <si>
    <t>Пилотов ул., д. 15, корп. 2, лит. А</t>
  </si>
  <si>
    <t>Пилотов ул, д. 16, корп. 2, лит. А</t>
  </si>
  <si>
    <t>Пилотов ул., д. 17, лит. А</t>
  </si>
  <si>
    <t>Пилотов ул., д. 18, корп. 4, лит. А1</t>
  </si>
  <si>
    <t>Пилотов ул., д. 19, лит. А</t>
  </si>
  <si>
    <t>Пилотов ул., д. 21, лит. А</t>
  </si>
  <si>
    <t>Пилотов ул., д. 23, лит. А</t>
  </si>
  <si>
    <t>Пилотов ул., д. 24, лит. А</t>
  </si>
  <si>
    <t>Пилотов ул., д. 26, корп. 1, лит. А</t>
  </si>
  <si>
    <t>Пулковское ш., д. 9, корп. 2, лит. А</t>
  </si>
  <si>
    <t>Пулковское ш., д. 11, корп. 2</t>
  </si>
  <si>
    <t>Пулковское ш., д. 13, корп. 2, лит. А</t>
  </si>
  <si>
    <t>Пулковское ш., д. 13, корп. 4, лит. А</t>
  </si>
  <si>
    <t>Пулковское ш., д. 13, корп. 5, лит. А</t>
  </si>
  <si>
    <t>Пулковское ш., д. 15, корп. 2, лит. А</t>
  </si>
  <si>
    <t>Пулковское ш., д. 15, корп. 3, лит. А</t>
  </si>
  <si>
    <t>Пулковское ш., д. 89, лит. А</t>
  </si>
  <si>
    <t>Пулковское ш., д. 91, лит. А</t>
  </si>
  <si>
    <t>Пулковское ш., д. 95, лит. А</t>
  </si>
  <si>
    <t>Пулковское ш., д. 97, лит. А</t>
  </si>
  <si>
    <t>Пулковское ш., д. 99, лит. А</t>
  </si>
  <si>
    <t>Штурманская ул., д. 22, корп. 1, лит. А</t>
  </si>
  <si>
    <t>Штурманская ул., д. 22, корп. 2, лит. А</t>
  </si>
  <si>
    <t>Штурманская ул., д. 26, корп. 1, лит. А</t>
  </si>
  <si>
    <t>Штурманская ул., д. 42, корп. 1, лит. А</t>
  </si>
  <si>
    <t>5-й Предпортовый проезд, д. 4, корп. 1</t>
  </si>
  <si>
    <t>5-й Предпортовый проезд, д. 6, корп. 2, лит. А</t>
  </si>
  <si>
    <t>5-й Предпортовый проезд, д. 10, корп. 2, лит. А</t>
  </si>
  <si>
    <t>Пилотов ул., д. 16, корп. 1, лит. А</t>
  </si>
  <si>
    <t>Пилотов ул., д. 26, корп. 2, лит. А</t>
  </si>
  <si>
    <t>Пилотов ул., д. 28, корп. 2</t>
  </si>
  <si>
    <t>Штурманская ул., д. 36, лит. А</t>
  </si>
  <si>
    <t>Пилотов ул., д. 28, корп. 3, лит. А</t>
  </si>
  <si>
    <t>Алтайская ул., д. 4, лит. А</t>
  </si>
  <si>
    <t>Взлетная ул., д. 9, лит. А</t>
  </si>
  <si>
    <t>Взлетная ул., д. 9, корп. 1, лит. А</t>
  </si>
  <si>
    <t>Взлетная ул., д. 9, корп. 2, лит. А</t>
  </si>
  <si>
    <t>Пилотов ул., д. 28, корп. 1, лит. А</t>
  </si>
  <si>
    <t>Пилотов ул., д.30, корп. 1, лит. А</t>
  </si>
  <si>
    <t>Штурманская ул., д. 18, лит. А</t>
  </si>
  <si>
    <t>Штурманская ул., д.34, лит. А</t>
  </si>
  <si>
    <t>Штурманская ул., д. 42, корп. 2, лит. А</t>
  </si>
  <si>
    <t>Московский пр., д. 205, лит. А</t>
  </si>
  <si>
    <t>Пилотов ул., д. 18, корп. 1, лит. А</t>
  </si>
  <si>
    <t>Красное Село, ул. Красногородская, д. 9, корп. 1, лит. А</t>
  </si>
  <si>
    <t>Красное Село, ул. Красногородская, д. 5, корп. 1, лит. А</t>
  </si>
  <si>
    <t>Красное Село, ул. Красногородская, д. 5, корп. 2, лит. А</t>
  </si>
  <si>
    <t>Красное Село, ул. Красногородская, д. 7, корп. 2, лит. А</t>
  </si>
  <si>
    <t xml:space="preserve">Перечень МКД перешедших на прямые договора по состоянию на 31 05 2019 </t>
  </si>
  <si>
    <t>Адрес дома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</si>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</sst>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006600"/>
      <name val="Times New Roman"/>
      <family val="1"/>
      <charset val="204"/>
    </font>
    <font>
      <b/>
      <sz val="11"/>
      <color rgb="FF0066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FDC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8" fillId="0" borderId="0"/>
    <xf numFmtId="0" fontId="7" fillId="0" borderId="0"/>
  </cellStyleXfs>
  <cellXfs count="382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4" fontId="9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6" fillId="2" borderId="1" xfId="3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6" fillId="0" borderId="1" xfId="3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6" fillId="2" borderId="1" xfId="3" applyNumberFormat="1" applyFont="1" applyFill="1" applyBorder="1"/>
    <xf numFmtId="0" fontId="6" fillId="2" borderId="1" xfId="3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14" fontId="6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49" fontId="6" fillId="0" borderId="3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/>
    <xf numFmtId="4" fontId="6" fillId="4" borderId="1" xfId="0" applyNumberFormat="1" applyFont="1" applyFill="1" applyBorder="1" applyAlignment="1"/>
    <xf numFmtId="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11" fillId="5" borderId="1" xfId="0" applyFont="1" applyFill="1" applyBorder="1"/>
    <xf numFmtId="0" fontId="6" fillId="0" borderId="3" xfId="0" applyFont="1" applyFill="1" applyBorder="1" applyAlignment="1">
      <alignment horizontal="justify" vertical="center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6" fillId="6" borderId="3" xfId="0" applyFont="1" applyFill="1" applyBorder="1"/>
    <xf numFmtId="0" fontId="6" fillId="6" borderId="3" xfId="0" applyFont="1" applyFill="1" applyBorder="1" applyAlignment="1">
      <alignment horizontal="left" vertical="center" wrapText="1"/>
    </xf>
    <xf numFmtId="0" fontId="11" fillId="7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justify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justify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/>
    <xf numFmtId="3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0" xfId="0" applyNumberFormat="1" applyFont="1" applyFill="1"/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1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0" fontId="23" fillId="0" borderId="3" xfId="0" applyNumberFormat="1" applyFont="1" applyFill="1" applyBorder="1" applyAlignment="1">
      <alignment horizontal="center" vertical="center"/>
    </xf>
    <xf numFmtId="3" fontId="23" fillId="0" borderId="5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3" fontId="23" fillId="0" borderId="5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/>
    <xf numFmtId="4" fontId="25" fillId="0" borderId="1" xfId="0" applyNumberFormat="1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vertical="center"/>
    </xf>
    <xf numFmtId="4" fontId="23" fillId="0" borderId="3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/>
    <xf numFmtId="4" fontId="23" fillId="0" borderId="3" xfId="0" applyNumberFormat="1" applyFont="1" applyFill="1" applyBorder="1"/>
    <xf numFmtId="4" fontId="23" fillId="0" borderId="3" xfId="0" applyNumberFormat="1" applyFont="1" applyFill="1" applyBorder="1" applyAlignment="1"/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4" fontId="27" fillId="3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top"/>
    </xf>
    <xf numFmtId="3" fontId="23" fillId="0" borderId="3" xfId="0" applyNumberFormat="1" applyFont="1" applyFill="1" applyBorder="1" applyAlignment="1">
      <alignment horizontal="center" vertical="top" wrapText="1"/>
    </xf>
    <xf numFmtId="4" fontId="23" fillId="0" borderId="3" xfId="0" applyNumberFormat="1" applyFont="1" applyFill="1" applyBorder="1" applyAlignment="1">
      <alignment vertical="top"/>
    </xf>
    <xf numFmtId="4" fontId="23" fillId="0" borderId="3" xfId="0" applyNumberFormat="1" applyFont="1" applyFill="1" applyBorder="1" applyAlignment="1">
      <alignment horizontal="center" wrapText="1"/>
    </xf>
    <xf numFmtId="4" fontId="23" fillId="0" borderId="3" xfId="0" applyNumberFormat="1" applyFont="1" applyFill="1" applyBorder="1" applyAlignment="1">
      <alignment vertical="center"/>
    </xf>
    <xf numFmtId="4" fontId="6" fillId="4" borderId="2" xfId="0" applyNumberFormat="1" applyFont="1" applyFill="1" applyBorder="1"/>
    <xf numFmtId="4" fontId="6" fillId="4" borderId="2" xfId="0" applyNumberFormat="1" applyFont="1" applyFill="1" applyBorder="1" applyAlignment="1"/>
    <xf numFmtId="4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 vertical="center" wrapText="1"/>
    </xf>
    <xf numFmtId="0" fontId="6" fillId="8" borderId="1" xfId="0" applyNumberFormat="1" applyFont="1" applyFill="1" applyBorder="1" applyAlignment="1">
      <alignment horizontal="center" vertical="center"/>
    </xf>
    <xf numFmtId="3" fontId="6" fillId="8" borderId="7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vertical="center"/>
    </xf>
    <xf numFmtId="0" fontId="6" fillId="8" borderId="1" xfId="0" applyFont="1" applyFill="1" applyBorder="1"/>
    <xf numFmtId="0" fontId="6" fillId="8" borderId="3" xfId="0" applyFont="1" applyFill="1" applyBorder="1" applyAlignment="1">
      <alignment wrapText="1"/>
    </xf>
    <xf numFmtId="0" fontId="6" fillId="8" borderId="6" xfId="0" applyFont="1" applyFill="1" applyBorder="1" applyAlignment="1">
      <alignment wrapText="1"/>
    </xf>
    <xf numFmtId="0" fontId="6" fillId="8" borderId="6" xfId="0" applyFont="1" applyFill="1" applyBorder="1" applyAlignment="1">
      <alignment vertical="center" wrapText="1"/>
    </xf>
    <xf numFmtId="3" fontId="6" fillId="8" borderId="7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4" fontId="6" fillId="8" borderId="6" xfId="0" applyNumberFormat="1" applyFont="1" applyFill="1" applyBorder="1" applyAlignment="1">
      <alignment horizontal="center"/>
    </xf>
    <xf numFmtId="4" fontId="6" fillId="8" borderId="3" xfId="0" applyNumberFormat="1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/>
    <xf numFmtId="4" fontId="6" fillId="0" borderId="3" xfId="0" applyNumberFormat="1" applyFont="1" applyFill="1" applyBorder="1" applyAlignment="1"/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Fill="1" applyAlignment="1"/>
    <xf numFmtId="0" fontId="6" fillId="0" borderId="0" xfId="0" applyFont="1" applyFill="1" applyAlignment="1"/>
    <xf numFmtId="14" fontId="28" fillId="8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wrapText="1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29" fillId="0" borderId="1" xfId="0" applyNumberFormat="1" applyFont="1" applyFill="1" applyBorder="1"/>
    <xf numFmtId="4" fontId="29" fillId="0" borderId="3" xfId="0" applyNumberFormat="1" applyFont="1" applyFill="1" applyBorder="1"/>
    <xf numFmtId="4" fontId="23" fillId="0" borderId="3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23" fillId="0" borderId="2" xfId="0" applyNumberFormat="1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4" fontId="23" fillId="0" borderId="2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/>
    </xf>
    <xf numFmtId="4" fontId="23" fillId="0" borderId="6" xfId="0" applyNumberFormat="1" applyFont="1" applyFill="1" applyBorder="1" applyAlignment="1">
      <alignment horizontal="center"/>
    </xf>
    <xf numFmtId="4" fontId="23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/>
    </xf>
    <xf numFmtId="4" fontId="30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49" fontId="33" fillId="0" borderId="3" xfId="0" applyNumberFormat="1" applyFont="1" applyFill="1" applyBorder="1" applyAlignment="1">
      <alignment vertical="top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justify" vertical="center" wrapText="1"/>
    </xf>
    <xf numFmtId="4" fontId="23" fillId="0" borderId="2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center"/>
    </xf>
    <xf numFmtId="4" fontId="23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" fontId="23" fillId="0" borderId="2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23" fillId="0" borderId="6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/>
    </xf>
    <xf numFmtId="4" fontId="23" fillId="0" borderId="6" xfId="0" applyNumberFormat="1" applyFont="1" applyFill="1" applyBorder="1" applyAlignment="1">
      <alignment horizontal="center"/>
    </xf>
    <xf numFmtId="4" fontId="23" fillId="0" borderId="3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/>
    <xf numFmtId="0" fontId="9" fillId="0" borderId="3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2" defaultPivotStyle="PivotStyleLight16"/>
  <colors>
    <mruColors>
      <color rgb="FF006600"/>
      <color rgb="FFF5FD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38" Type="http://schemas.openxmlformats.org/officeDocument/2006/relationships/revisionLog" Target="NULL"/><Relationship Id="rId141" Type="http://schemas.openxmlformats.org/officeDocument/2006/relationships/revisionLog" Target="revisionLog1.xml"/><Relationship Id="rId137" Type="http://schemas.openxmlformats.org/officeDocument/2006/relationships/revisionLog" Target="NULL"/><Relationship Id="rId140" Type="http://schemas.openxmlformats.org/officeDocument/2006/relationships/revisionLog" Target="revisionLog2.xml"/><Relationship Id="rId139" Type="http://schemas.openxmlformats.org/officeDocument/2006/relationships/revisionLog" Target="NUL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B8DED0E-93AD-4F4E-A640-C276C6298F1F}" diskRevisions="1" revisionId="7710" version="2">
  <header guid="{65173F2F-4759-4D94-A30A-CF3612E81981}" dateTime="2019-05-28T16:33:04" maxSheetId="6" userName="Ефремова Елизавета Михайловна" r:id="rId137">
    <sheetIdMap count="5">
      <sheetId val="1"/>
      <sheetId val="2"/>
      <sheetId val="3"/>
      <sheetId val="4"/>
      <sheetId val="5"/>
    </sheetIdMap>
  </header>
  <header guid="{757BDBD3-B0AA-4997-AFDC-1D95BB461B9B}" dateTime="2019-05-28T16:34:15" maxSheetId="6" userName="Ефремова Елизавета Михайловна" r:id="rId138" minRId="6831" maxRId="6914">
    <sheetIdMap count="5">
      <sheetId val="4"/>
      <sheetId val="1"/>
      <sheetId val="2"/>
      <sheetId val="3"/>
      <sheetId val="5"/>
    </sheetIdMap>
  </header>
  <header guid="{880AB938-A845-4AFD-A2F2-1364E3C75251}" dateTime="2019-05-28T16:35:08" maxSheetId="6" userName="Ефремова Елизавета Михайловна" r:id="rId139">
    <sheetIdMap count="5">
      <sheetId val="4"/>
      <sheetId val="1"/>
      <sheetId val="2"/>
      <sheetId val="3"/>
      <sheetId val="5"/>
    </sheetIdMap>
  </header>
  <header guid="{37124633-683B-4249-B701-F1AC537B5D29}" dateTime="2019-05-29T14:46:27" maxSheetId="6" userName="Ефремова Елизавета Михайловна" r:id="rId140" minRId="6918" maxRId="7702">
    <sheetIdMap count="5">
      <sheetId val="4"/>
      <sheetId val="1"/>
      <sheetId val="2"/>
      <sheetId val="3"/>
      <sheetId val="5"/>
    </sheetIdMap>
  </header>
  <header guid="{5B8DED0E-93AD-4F4E-A640-C276C6298F1F}" dateTime="2019-05-29T16:07:42" maxSheetId="6" userName="Аникин Денис Вадимович" r:id="rId141" minRId="7703" maxRId="7710">
    <sheetIdMap count="5">
      <sheetId val="4"/>
      <sheetId val="1"/>
      <sheetId val="2"/>
      <sheetId val="3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A3:A431" start="0" length="0">
    <dxf>
      <border>
        <left style="thin">
          <color indexed="64"/>
        </left>
      </border>
    </dxf>
  </rfmt>
  <rfmt sheetId="4" sqref="A3:B3" start="0" length="0">
    <dxf>
      <border>
        <top style="thin">
          <color indexed="64"/>
        </top>
      </border>
    </dxf>
  </rfmt>
  <rfmt sheetId="4" sqref="A431:B431" start="0" length="0">
    <dxf>
      <border>
        <bottom style="thin">
          <color indexed="64"/>
        </bottom>
      </border>
    </dxf>
  </rfmt>
  <rfmt sheetId="4" sqref="A3:B4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703" sId="4">
    <oc r="B1" t="inlineStr">
      <is>
        <t xml:space="preserve">Перечнь МКД перешедших на прямые договора по состяонию на 31 03 2019 </t>
      </is>
    </oc>
    <nc r="B1" t="inlineStr">
      <is>
        <t xml:space="preserve">Перечень МКД перешедших на прямые договора по состоянию на 31 05 2019 </t>
      </is>
    </nc>
  </rcc>
  <rcc rId="7704" sId="4">
    <nc r="B2" t="inlineStr">
      <is>
        <t>Адрес дома</t>
      </is>
    </nc>
  </rcc>
  <rcc rId="7705" sId="4">
    <nc r="A2" t="inlineStr">
      <is>
        <t>№ п/п</t>
      </is>
    </nc>
  </rcc>
  <rfmt sheetId="4" sqref="A2:B2">
    <dxf>
      <alignment horizontal="center" readingOrder="0"/>
    </dxf>
  </rfmt>
  <rfmt sheetId="4" sqref="A2:B2" start="0" length="2147483647">
    <dxf>
      <font>
        <b/>
      </font>
    </dxf>
  </rfmt>
  <rfmt sheetId="4" sqref="A2" start="0" length="0">
    <dxf>
      <border>
        <left style="thin">
          <color indexed="64"/>
        </left>
      </border>
    </dxf>
  </rfmt>
  <rfmt sheetId="4" sqref="A2:B2" start="0" length="0">
    <dxf>
      <border>
        <top style="thin">
          <color indexed="64"/>
        </top>
      </border>
    </dxf>
  </rfmt>
  <rfmt sheetId="4" sqref="B2" start="0" length="0">
    <dxf>
      <border>
        <right style="thin">
          <color indexed="64"/>
        </right>
      </border>
    </dxf>
  </rfmt>
  <rfmt sheetId="4" sqref="A2:B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dn rId="0" localSheetId="4" customView="1" name="Z_353F2784_7B2D_44BF_B53E_4A1C188FC4D7_.wvu.FilterData" hidden="1" oldHidden="1">
    <formula>'Перчень МКД на 31 05 для сайта '!$B$1:$B$431</formula>
  </rdn>
  <rdn rId="0" localSheetId="1" customView="1" name="Z_353F2784_7B2D_44BF_B53E_4A1C188FC4D7_.wvu.PrintTitles" hidden="1" oldHidden="1">
    <formula>Сводный!$4:$5</formula>
  </rdn>
  <rdn rId="0" localSheetId="1" customView="1" name="Z_353F2784_7B2D_44BF_B53E_4A1C188FC4D7_.wvu.FilterData" hidden="1" oldHidden="1">
    <formula>Сводный!$A$4:$Z$355</formula>
  </rdn>
  <rdn rId="0" localSheetId="5" customView="1" name="Z_353F2784_7B2D_44BF_B53E_4A1C188FC4D7_.wvu.FilterData" hidden="1" oldHidden="1">
    <formula>Лист1!$J$3:$M$45</formula>
  </rdn>
  <rcv guid="{353F2784-7B2D-44BF-B53E-4A1C188FC4D7}" action="add"/>
  <rsnm rId="7710" sheetId="4" oldName="[МКД на сайт_29 05 19.xlsx]Перчень МКД на 30 04 для сайта " newName="[МКД на сайт_28 05 19.xlsx]Перчень МКД на 31 05 для сайта 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18" sId="4" odxf="1" dxf="1">
    <nc r="G3" t="inlineStr">
      <is>
        <t>ГВАРДЕЙСКАЯ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19" sId="4" odxf="1" dxf="1">
    <nc r="H3" t="inlineStr">
      <is>
        <t>12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3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20" sId="4" odxf="1" dxf="1">
    <nc r="K3">
      <v>33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1" sId="4" odxf="1" dxf="1">
    <nc r="G4" t="inlineStr">
      <is>
        <t>ГВАРДЕЙСКАЯ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2" sId="4" odxf="1" dxf="1">
    <nc r="H4" t="inlineStr">
      <is>
        <t>18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3" sId="4" odxf="1" dxf="1">
    <nc r="I4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24" sId="4" odxf="1" dxf="1">
    <nc r="K4">
      <v>103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5" sId="4" odxf="1" dxf="1">
    <nc r="G5" t="inlineStr">
      <is>
        <t>ГВАРДЕЙСКАЯ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6" sId="4" odxf="1" dxf="1">
    <nc r="H5" t="inlineStr">
      <is>
        <t>19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7" sId="4" odxf="1" dxf="1">
    <nc r="I5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28" sId="4" odxf="1" dxf="1">
    <nc r="K5">
      <v>126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29" sId="4" odxf="1" dxf="1">
    <nc r="G6" t="inlineStr">
      <is>
        <t>ГВАРДЕЙСКАЯ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0" sId="4" odxf="1" dxf="1">
    <nc r="H6" t="inlineStr">
      <is>
        <t>19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1" sId="4" odxf="1" dxf="1">
    <nc r="I6" t="inlineStr">
      <is>
        <t>3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6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32" sId="4" odxf="1" dxf="1">
    <nc r="K6">
      <v>98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3" sId="4" odxf="1" dxf="1">
    <nc r="G7" t="inlineStr">
      <is>
        <t>ГВАРДЕЙСКАЯ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4" sId="4" odxf="1" dxf="1">
    <nc r="H7" t="inlineStr">
      <is>
        <t>21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7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7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35" sId="4" odxf="1" dxf="1">
    <nc r="K7">
      <v>78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6" sId="4" odxf="1" dxf="1">
    <nc r="G8" t="inlineStr">
      <is>
        <t>ГВАРДЕЙСКАЯ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7" sId="4" odxf="1" dxf="1">
    <nc r="H8" t="inlineStr">
      <is>
        <t>23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7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7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38" sId="4" odxf="1" dxf="1">
    <nc r="K8">
      <v>56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39" sId="4" odxf="1" dxf="1">
    <nc r="G9" t="inlineStr">
      <is>
        <t>ГВАРДЕЙСКАЯ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0" sId="4" odxf="1" dxf="1">
    <nc r="H9" t="inlineStr">
      <is>
        <t>3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41" sId="4" odxf="1" dxf="1">
    <nc r="K9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2" sId="4" odxf="1" dxf="1">
    <nc r="G10" t="inlineStr">
      <is>
        <t>ГВАРДЕЙСКАЯ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3" sId="4" odxf="1" dxf="1">
    <nc r="H10" t="inlineStr">
      <is>
        <t>6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4" sId="4" odxf="1" dxf="1">
    <nc r="I10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45" sId="4" odxf="1" dxf="1">
    <nc r="K10">
      <v>34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6" sId="4" odxf="1" dxf="1">
    <nc r="G11" t="inlineStr">
      <is>
        <t>ГВАРДЕЙСКАЯ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7" sId="4" odxf="1" dxf="1">
    <nc r="H11" t="inlineStr">
      <is>
        <t>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48" sId="4" odxf="1" dxf="1">
    <nc r="I11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0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49" sId="4" odxf="1" dxf="1">
    <nc r="K11">
      <v>32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0" sId="4" odxf="1" dxf="1">
    <nc r="G12" t="inlineStr">
      <is>
        <t>КОМСОМОЛЬСКАЯ 2-Я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1" sId="4" odxf="1" dxf="1">
    <nc r="H12" t="inlineStr">
      <is>
        <t>28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2" sId="4" odxf="1" dxf="1">
    <nc r="I12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1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53" sId="4" odxf="1" dxf="1">
    <nc r="K12">
      <v>12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4" sId="4" odxf="1" dxf="1">
    <nc r="G13" t="inlineStr">
      <is>
        <t>КОМСОМОЛЬСКАЯ 2-Я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5" sId="4" odxf="1" dxf="1">
    <nc r="H13" t="inlineStr">
      <is>
        <t>6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6" sId="4" odxf="1" dxf="1">
    <nc r="I13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57" sId="4" odxf="1" dxf="1">
    <nc r="K13">
      <v>78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8" sId="4" odxf="1" dxf="1">
    <nc r="G14" t="inlineStr">
      <is>
        <t>КОМСОМОЛЬСКАЯ УЛ.КР.СЕЛО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59" sId="4" odxf="1" dxf="1">
    <nc r="H14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60" sId="4" odxf="1" dxf="1">
    <nc r="K14">
      <v>24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1" sId="4" odxf="1" dxf="1">
    <nc r="G15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2" sId="4" odxf="1" dxf="1">
    <nc r="H15" t="inlineStr">
      <is>
        <t>100/4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3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3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63" sId="4" odxf="1" dxf="1">
    <nc r="K15">
      <v>47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4" sId="4" odxf="1" dxf="1">
    <nc r="G16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5" sId="4" odxf="1" dxf="1">
    <nc r="H16" t="inlineStr">
      <is>
        <t>102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6" sId="4" odxf="1" dxf="1">
    <nc r="I16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4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67" sId="4" odxf="1" dxf="1">
    <nc r="K16">
      <v>39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8" sId="4" odxf="1" dxf="1">
    <nc r="G17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69" sId="4" odxf="1" dxf="1">
    <nc r="H17" t="inlineStr">
      <is>
        <t>57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70" sId="4" odxf="1" dxf="1">
    <nc r="K17">
      <v>64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1" sId="4" odxf="1" dxf="1">
    <nc r="G18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2" sId="4" odxf="1" dxf="1">
    <nc r="H18" t="inlineStr">
      <is>
        <t>61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3" sId="4" odxf="1" dxf="1">
    <nc r="I18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74" sId="4" odxf="1" dxf="1">
    <nc r="K18">
      <v>51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5" sId="4" odxf="1" dxf="1">
    <nc r="G19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6" sId="4" odxf="1" dxf="1">
    <nc r="H19" t="inlineStr">
      <is>
        <t>63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7" sId="4" odxf="1" dxf="1">
    <nc r="I19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78" sId="4" odxf="1" dxf="1">
    <nc r="K19">
      <v>86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79" sId="4" odxf="1" dxf="1">
    <nc r="G20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0" sId="4" odxf="1" dxf="1">
    <nc r="H20" t="inlineStr">
      <is>
        <t>63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1" sId="4" odxf="1" dxf="1">
    <nc r="I20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82" sId="4" odxf="1" dxf="1">
    <nc r="K20">
      <v>81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3" sId="4" odxf="1" dxf="1">
    <nc r="G21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4" sId="4" odxf="1" dxf="1">
    <nc r="H21" t="inlineStr">
      <is>
        <t>73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85" sId="4" odxf="1" dxf="1">
    <nc r="K21">
      <v>44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6" sId="4" odxf="1" dxf="1">
    <nc r="G22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7" sId="4" odxf="1" dxf="1">
    <nc r="H22" t="inlineStr">
      <is>
        <t>90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88" sId="4" odxf="1" dxf="1">
    <nc r="K22">
      <v>56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89" sId="4" odxf="1" dxf="1">
    <nc r="G23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0" sId="4" odxf="1" dxf="1">
    <nc r="H23" t="inlineStr">
      <is>
        <t>92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1" sId="4" odxf="1" dxf="1">
    <nc r="I23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6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92" sId="4" odxf="1" dxf="1">
    <nc r="K23">
      <v>23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3" sId="4" odxf="1" dxf="1">
    <nc r="G24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4" sId="4" odxf="1" dxf="1">
    <nc r="H24" t="inlineStr">
      <is>
        <t>92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5" sId="4" odxf="1" dxf="1">
    <nc r="I24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7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96" sId="4" odxf="1" dxf="1">
    <nc r="K24">
      <v>49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7" sId="4" odxf="1" dxf="1">
    <nc r="G25" t="inlineStr">
      <is>
        <t>ЛЕНИНА ПР.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998" sId="4" odxf="1" dxf="1">
    <nc r="H25" t="inlineStr">
      <is>
        <t>96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999" sId="4" odxf="1" dxf="1">
    <nc r="K25">
      <v>20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0" sId="4" odxf="1" dxf="1">
    <nc r="G26" t="inlineStr">
      <is>
        <t>ЛЕРМОНТОВА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1" sId="4" odxf="1" dxf="1">
    <nc r="H26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02" sId="4" odxf="1" dxf="1">
    <nc r="K26">
      <v>101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3" sId="4" odxf="1" dxf="1">
    <nc r="G27" t="inlineStr">
      <is>
        <t>ЛЕРМОНТОВА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4" sId="4" odxf="1" dxf="1">
    <nc r="H27" t="inlineStr">
      <is>
        <t>10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05" sId="4" odxf="1" dxf="1">
    <nc r="K27">
      <v>64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6" sId="4" odxf="1" dxf="1">
    <nc r="G28" t="inlineStr">
      <is>
        <t>ЛЕРМОНТОВА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7" sId="4" odxf="1" dxf="1">
    <nc r="H28" t="inlineStr">
      <is>
        <t>12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08" sId="4" odxf="1" dxf="1">
    <nc r="I28" t="inlineStr">
      <is>
        <t>3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09" sId="4" odxf="1" dxf="1">
    <nc r="K28">
      <v>83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0" sId="4" odxf="1" dxf="1">
    <nc r="G29" t="inlineStr">
      <is>
        <t>ЛЕРМОНТОВА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1" sId="4" odxf="1" dxf="1">
    <nc r="H29" t="inlineStr">
      <is>
        <t>14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12" sId="4" odxf="1" dxf="1">
    <nc r="K29">
      <v>48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3" sId="4" odxf="1" dxf="1">
    <nc r="G30" t="inlineStr">
      <is>
        <t>ЛЕРМОНТОВА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4" sId="4" odxf="1" dxf="1">
    <nc r="H30" t="inlineStr">
      <is>
        <t>15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15" sId="4" odxf="1" dxf="1">
    <nc r="K30">
      <v>27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6" sId="4" odxf="1" dxf="1">
    <nc r="G31" t="inlineStr">
      <is>
        <t>ЛЕРМОНТОВА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7" sId="4" odxf="1" dxf="1">
    <nc r="H31" t="inlineStr">
      <is>
        <t>18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1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1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18" sId="4" odxf="1" dxf="1">
    <nc r="K31">
      <v>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19" sId="4" odxf="1" dxf="1">
    <nc r="G32" t="inlineStr">
      <is>
        <t>ЛЕРМОНТОВА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0" sId="4" odxf="1" dxf="1">
    <nc r="H32" t="inlineStr">
      <is>
        <t>22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1" sId="4" odxf="1" dxf="1">
    <nc r="I32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0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22" sId="4" odxf="1" dxf="1">
    <nc r="K32">
      <v>49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3" sId="4" odxf="1" dxf="1">
    <nc r="G33" t="inlineStr">
      <is>
        <t>ЛЕРМОНТОВА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4" sId="4" odxf="1" dxf="1">
    <nc r="H33" t="inlineStr">
      <is>
        <t>26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1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21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25" sId="4" odxf="1" dxf="1">
    <nc r="K33">
      <v>46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6" sId="4" odxf="1" dxf="1">
    <nc r="G34" t="inlineStr">
      <is>
        <t>ЛЕРМОНТОВА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7" sId="4" odxf="1" dxf="1">
    <nc r="H34" t="inlineStr">
      <is>
        <t>4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2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28" sId="4" odxf="1" dxf="1">
    <nc r="K34">
      <v>79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29" sId="4" odxf="1" dxf="1">
    <nc r="G35" t="inlineStr">
      <is>
        <t>ЛЕРМОНТОВА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0" sId="4" odxf="1" dxf="1">
    <nc r="H35" t="inlineStr">
      <is>
        <t>7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2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31" sId="4" odxf="1" dxf="1">
    <nc r="K35">
      <v>151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2" sId="4" odxf="1" dxf="1">
    <nc r="G36" t="inlineStr">
      <is>
        <t>ЛЕТЧИКА ПИЛЮТОВА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3" sId="4" odxf="1" dxf="1">
    <nc r="H36" t="inlineStr">
      <is>
        <t>16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4" sId="4" odxf="1" dxf="1">
    <nc r="I36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3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35" sId="4" odxf="1" dxf="1">
    <nc r="K36">
      <v>16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6" sId="4" odxf="1" dxf="1">
    <nc r="G37" t="inlineStr">
      <is>
        <t>ЛЕТЧИКА ПИЛЮТОВА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7" sId="4" odxf="1" dxf="1">
    <nc r="H37" t="inlineStr">
      <is>
        <t>17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4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24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38" sId="4" odxf="1" dxf="1">
    <nc r="K37">
      <v>99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39" sId="4" odxf="1" dxf="1">
    <nc r="G38" t="inlineStr">
      <is>
        <t>ЛЕТЧИКА ПИЛЮТОВА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0" sId="4" odxf="1" dxf="1">
    <nc r="H38" t="inlineStr">
      <is>
        <t>18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2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41" sId="4" odxf="1" dxf="1">
    <nc r="K38">
      <v>17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2" sId="4" odxf="1" dxf="1">
    <nc r="G39" t="inlineStr">
      <is>
        <t>ЛЕТЧИКА ПИЛЮТОВА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3" sId="4" odxf="1" dxf="1">
    <nc r="H39" t="inlineStr">
      <is>
        <t>19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6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26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44" sId="4" odxf="1" dxf="1">
    <nc r="K39">
      <v>81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5" sId="4" odxf="1" dxf="1">
    <nc r="G40" t="inlineStr">
      <is>
        <t>ЛЕТЧИКА ПИЛЮТОВА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6" sId="4" odxf="1" dxf="1">
    <nc r="H40" t="inlineStr">
      <is>
        <t>22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7" sId="4" odxf="1" dxf="1">
    <nc r="I40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6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48" sId="4" odxf="1" dxf="1">
    <nc r="K40">
      <v>16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49" sId="4" odxf="1" dxf="1">
    <nc r="G41" t="inlineStr">
      <is>
        <t>ЛЕТЧИКА ПИЛЮТОВА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0" sId="4" odxf="1" dxf="1">
    <nc r="H41" t="inlineStr">
      <is>
        <t>28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1" sId="4" odxf="1" dxf="1">
    <nc r="I41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7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52" sId="4" odxf="1" dxf="1">
    <nc r="K41">
      <v>27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3" sId="4" odxf="1" dxf="1">
    <nc r="G42" t="inlineStr">
      <is>
        <t>ЛЕТЧИКА ПИЛЮТОВА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4" sId="4" odxf="1" dxf="1">
    <nc r="H42" t="inlineStr">
      <is>
        <t>30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2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55" sId="4" odxf="1" dxf="1">
    <nc r="K42">
      <v>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6" sId="4" odxf="1" dxf="1">
    <nc r="G43" t="inlineStr">
      <is>
        <t>ЛЕТЧИКА ПИЛЮТОВА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7" sId="4" odxf="1" dxf="1">
    <nc r="H43" t="inlineStr">
      <is>
        <t>32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2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2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58" sId="4" odxf="1" dxf="1">
    <nc r="K43">
      <v>24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59" sId="4" odxf="1" dxf="1">
    <nc r="G44" t="inlineStr">
      <is>
        <t>ЛЕТЧИКА ПИЛЮТОВА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0" sId="4" odxf="1" dxf="1">
    <nc r="H44" t="inlineStr">
      <is>
        <t>34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1" sId="4" odxf="1" dxf="1">
    <nc r="I44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0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62" sId="4" odxf="1" dxf="1">
    <nc r="K44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3" sId="4" odxf="1" dxf="1">
    <nc r="G45" t="inlineStr">
      <is>
        <t>ЛЕТЧИКА ПИЛЮТОВА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4" sId="4" odxf="1" dxf="1">
    <nc r="H45" t="inlineStr">
      <is>
        <t>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1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31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65" sId="4" odxf="1" dxf="1">
    <nc r="K45">
      <v>29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6" sId="4" odxf="1" dxf="1">
    <nc r="G46" t="inlineStr">
      <is>
        <t>МАССАЛЬСКОГО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7" sId="4" odxf="1" dxf="1">
    <nc r="H46" t="inlineStr">
      <is>
        <t>11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3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68" sId="4" odxf="1" dxf="1">
    <nc r="K46">
      <v>48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69" sId="4" odxf="1" dxf="1">
    <nc r="G47" t="inlineStr">
      <is>
        <t>НАГОРНАЯ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0" sId="4" odxf="1" dxf="1">
    <nc r="H47" t="inlineStr">
      <is>
        <t>39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3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33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71" sId="4" odxf="1" dxf="1">
    <nc r="K47">
      <v>26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2" sId="4" odxf="1" dxf="1">
    <nc r="G48" t="inlineStr">
      <is>
        <t>НАГОРНАЯ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3" sId="4" odxf="1" dxf="1">
    <nc r="H48" t="inlineStr">
      <is>
        <t>43/2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4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34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74" sId="4" odxf="1" dxf="1">
    <nc r="K48">
      <v>50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5" sId="4" odxf="1" dxf="1">
    <nc r="G49" t="inlineStr">
      <is>
        <t>НАГОРНАЯ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6" sId="4" odxf="1" dxf="1">
    <nc r="H49" t="inlineStr">
      <is>
        <t>47/1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3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77" sId="4" odxf="1" dxf="1">
    <nc r="K49">
      <v>25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8" sId="4" odxf="1" dxf="1">
    <nc r="G50" t="inlineStr">
      <is>
        <t>ОГОРОДНАЯ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79" sId="4" odxf="1" dxf="1">
    <nc r="H50" t="inlineStr">
      <is>
        <t>17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6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36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80" sId="4" odxf="1" dxf="1">
    <nc r="K50">
      <v>63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1" sId="4" odxf="1" dxf="1">
    <nc r="G51" t="inlineStr">
      <is>
        <t>ОСВОБОЖДЕНИЯ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2" sId="4" odxf="1" dxf="1">
    <nc r="H51" t="inlineStr">
      <is>
        <t>26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7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37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83" sId="4" odxf="1" dxf="1">
    <nc r="K51">
      <v>46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4" sId="4" odxf="1" dxf="1">
    <nc r="G52" t="inlineStr">
      <is>
        <t>ОСВОБОЖДЕНИЯ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5" sId="4" odxf="1" dxf="1">
    <nc r="H52" t="inlineStr">
      <is>
        <t>32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3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86" sId="4" odxf="1" dxf="1">
    <nc r="K52">
      <v>82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7" sId="4" odxf="1" dxf="1">
    <nc r="G53" t="inlineStr">
      <is>
        <t>ПОГРАНИЧ.ГАРЬКАВОГО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8" sId="4" odxf="1" dxf="1">
    <nc r="H53" t="inlineStr">
      <is>
        <t>5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89" sId="4" odxf="1" dxf="1">
    <nc r="I53" t="inlineStr">
      <is>
        <t>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3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90" sId="4" odxf="1" dxf="1">
    <nc r="K53">
      <v>47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1" sId="4" odxf="1" dxf="1">
    <nc r="G54" t="inlineStr">
      <is>
        <t>ПОГРАНИЧ.ГАРЬКАВОГО УЛ.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2" sId="4" odxf="1" dxf="1">
    <nc r="H54" t="inlineStr">
      <is>
        <t>5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3" sId="4" odxf="1" dxf="1">
    <nc r="I54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0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94" sId="4" odxf="1" dxf="1">
    <nc r="K54">
      <v>21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5" sId="4" odxf="1" dxf="1">
    <nc r="G55" t="inlineStr">
      <is>
        <t>СВОБОДЫ УЛ.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6" sId="4" odxf="1" dxf="1">
    <nc r="H55" t="inlineStr">
      <is>
        <t>16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1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41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097" sId="4" odxf="1" dxf="1">
    <nc r="K55">
      <v>16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8" sId="4" odxf="1" dxf="1">
    <nc r="G56" t="inlineStr">
      <is>
        <t>СВОБОДЫ УЛ.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099" sId="4" odxf="1" dxf="1">
    <nc r="H56" t="inlineStr">
      <is>
        <t>24/68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42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00" sId="4" odxf="1" dxf="1">
    <nc r="K56">
      <v>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1" sId="4" odxf="1" dxf="1">
    <nc r="G57" t="inlineStr">
      <is>
        <t>СПИРИНА УЛ. КРАСНОЕ 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2" sId="4" odxf="1" dxf="1">
    <nc r="H57" t="inlineStr">
      <is>
        <t>16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3" sId="4" odxf="1" dxf="1">
    <nc r="I57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3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04" sId="4" odxf="1" dxf="1">
    <nc r="K57">
      <v>100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5" sId="4" odxf="1" dxf="1">
    <nc r="G58" t="inlineStr">
      <is>
        <t>СУВОРОВА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6" sId="4" odxf="1" dxf="1">
    <nc r="H58" t="inlineStr">
      <is>
        <t>11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4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44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07" sId="4" odxf="1" dxf="1">
    <nc r="K58">
      <v>19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8" sId="4" odxf="1" dxf="1">
    <nc r="G59" t="inlineStr">
      <is>
        <t>СУВОРОВА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09" sId="4" odxf="1" dxf="1">
    <nc r="H59" t="inlineStr">
      <is>
        <t>13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45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10" sId="4" odxf="1" dxf="1">
    <nc r="K59">
      <v>68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1" sId="4" odxf="1" dxf="1">
    <nc r="G60" t="inlineStr">
      <is>
        <t>СУВОРОВА УЛ. 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2" sId="4" odxf="1" dxf="1">
    <nc r="H60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6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46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13" sId="4" odxf="1" dxf="1">
    <nc r="K60">
      <v>32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4" sId="4" odxf="1" dxf="1">
    <nc r="G61" t="inlineStr">
      <is>
        <t>ЮНЫХ ПИОНЕРОВ УЛ.КР.СЕЛО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5" sId="4" odxf="1" dxf="1">
    <nc r="H61" t="inlineStr">
      <is>
        <t>13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7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47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16" sId="4" odxf="1" dxf="1">
    <nc r="K61">
      <v>36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7" sId="4" odxf="1" dxf="1">
    <nc r="G62" t="inlineStr">
      <is>
        <t>ЮНЫХ ПИОНЕРОВ УЛ.КР.СЕЛО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18" sId="4" odxf="1" dxf="1">
    <nc r="H62" t="inlineStr">
      <is>
        <t>14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48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19" sId="4" odxf="1" dxf="1">
    <nc r="K62">
      <v>85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0" sId="4" odxf="1" dxf="1">
    <nc r="G63" t="inlineStr">
      <is>
        <t>ЮНЫХ ПИОНЕРОВ УЛ.КР.СЕЛО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1" sId="4" odxf="1" dxf="1">
    <nc r="H63" t="inlineStr">
      <is>
        <t>16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4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22" sId="4" odxf="1" dxf="1">
    <nc r="K63">
      <v>85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3" sId="4" odxf="1" dxf="1">
    <nc r="G64" t="inlineStr">
      <is>
        <t>ЮНЫХ ПИОНЕРОВ УЛ.КР.СЕЛО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4" sId="4" odxf="1" dxf="1">
    <nc r="H64" t="inlineStr">
      <is>
        <t>18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5" sId="4" odxf="1" dxf="1">
    <nc r="I64" t="inlineStr">
      <is>
        <t>2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26" sId="4" odxf="1" dxf="1">
    <nc r="K64">
      <v>135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7" sId="4" odxf="1" dxf="1">
    <nc r="G65" t="inlineStr">
      <is>
        <t>ЮНЫХ ПИОНЕРОВ УЛ.КР.СЕЛО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8" sId="4" odxf="1" dxf="1">
    <nc r="H65" t="inlineStr">
      <is>
        <t>18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29" sId="4" odxf="1" dxf="1">
    <nc r="I65" t="inlineStr">
      <is>
        <t>3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30" sId="4" odxf="1" dxf="1">
    <nc r="K65">
      <v>93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1" sId="4" odxf="1" dxf="1">
    <nc r="G66" t="inlineStr">
      <is>
        <t>ЮНЫХ ПИОНЕРОВ УЛ.КР.СЕЛО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2" sId="4" odxf="1" dxf="1">
    <nc r="H66" t="inlineStr">
      <is>
        <t>18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3" sId="4" odxf="1" dxf="1">
    <nc r="I66" t="inlineStr">
      <is>
        <t>4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34" sId="4" odxf="1" dxf="1">
    <nc r="K66">
      <v>49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5" sId="4" odxf="1" dxf="1">
    <nc r="G67" t="inlineStr">
      <is>
        <t>ЮНЫХ ПИОНЕРОВ УЛ.КР.СЕЛО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6" sId="4" odxf="1" dxf="1">
    <nc r="H67" t="inlineStr">
      <is>
        <t>18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4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37" sId="4" odxf="1" dxf="1">
    <nc r="K67">
      <v>87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8" sId="4" odxf="1" dxf="1">
    <nc r="G68" t="inlineStr">
      <is>
        <t>ЮНЫХ ПИОНЕРОВ УЛ.КР.СЕЛО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7139" sId="4" odxf="1" dxf="1">
    <nc r="H68" t="inlineStr">
      <is>
        <t>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G4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G49" start="0" length="0">
    <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40" sId="4" odxf="1" dxf="1">
    <nc r="K68">
      <v>30</v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Arial"/>
        <scheme val="none"/>
      </font>
      <fill>
        <patternFill patternType="solid">
          <bgColor rgb="FFFFFF00"/>
        </patternFill>
      </fill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7141" sId="4" ref="G1:G1048576" action="deleteCol">
    <rfmt sheetId="4" xfDxf="1" sqref="G1:G1048576" start="0" length="0"/>
    <rcc rId="0" sId="4" dxf="1">
      <nc r="G3" t="inlineStr">
        <is>
          <t>ГВАРДЕЙСКАЯ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" t="inlineStr">
        <is>
          <t>ГВАРДЕЙСКАЯ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" t="inlineStr">
        <is>
          <t>ГВАРДЕЙСКАЯ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" t="inlineStr">
        <is>
          <t>ГВАРДЕЙСКАЯ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7" t="inlineStr">
        <is>
          <t>ГВАРДЕЙСКАЯ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8" t="inlineStr">
        <is>
          <t>ГВАРДЕЙСКАЯ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9" t="inlineStr">
        <is>
          <t>ГВАРДЕЙСКАЯ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0" t="inlineStr">
        <is>
          <t>ГВАРДЕЙСКАЯ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1" t="inlineStr">
        <is>
          <t>ГВАРДЕЙСКАЯ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2" t="inlineStr">
        <is>
          <t>КОМСОМОЛЬСКАЯ 2-Я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3" t="inlineStr">
        <is>
          <t>КОМСОМОЛЬСКАЯ 2-Я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4" t="inlineStr">
        <is>
          <t>КОМСОМОЛЬСКАЯ УЛ.КР.СЕЛО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5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6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7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8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9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0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1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2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3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4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5" t="inlineStr">
        <is>
          <t>ЛЕНИНА ПР.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6" t="inlineStr">
        <is>
          <t>ЛЕРМОНТОВА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7" t="inlineStr">
        <is>
          <t>ЛЕРМОНТОВА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8" t="inlineStr">
        <is>
          <t>ЛЕРМОНТОВА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9" t="inlineStr">
        <is>
          <t>ЛЕРМОНТОВА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0" t="inlineStr">
        <is>
          <t>ЛЕРМОНТОВА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1" t="inlineStr">
        <is>
          <t>ЛЕРМОНТОВА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2" t="inlineStr">
        <is>
          <t>ЛЕРМОНТОВА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3" t="inlineStr">
        <is>
          <t>ЛЕРМОНТОВА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4" t="inlineStr">
        <is>
          <t>ЛЕРМОНТОВА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5" t="inlineStr">
        <is>
          <t>ЛЕРМОНТОВА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6" t="inlineStr">
        <is>
          <t>ЛЕТЧИКА ПИЛЮТОВА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7" t="inlineStr">
        <is>
          <t>ЛЕТЧИКА ПИЛЮТОВА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8" t="inlineStr">
        <is>
          <t>ЛЕТЧИКА ПИЛЮТОВА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9" t="inlineStr">
        <is>
          <t>ЛЕТЧИКА ПИЛЮТОВА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0" t="inlineStr">
        <is>
          <t>ЛЕТЧИКА ПИЛЮТОВА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1" t="inlineStr">
        <is>
          <t>ЛЕТЧИКА ПИЛЮТОВА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2" t="inlineStr">
        <is>
          <t>ЛЕТЧИКА ПИЛЮТОВА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3" t="inlineStr">
        <is>
          <t>ЛЕТЧИКА ПИЛЮТОВА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4" t="inlineStr">
        <is>
          <t>ЛЕТЧИКА ПИЛЮТОВА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5" t="inlineStr">
        <is>
          <t>ЛЕТЧИКА ПИЛЮТОВА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6" t="inlineStr">
        <is>
          <t>МАССАЛЬСКОГО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7" t="inlineStr">
        <is>
          <t>НАГОРНАЯ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8" t="inlineStr">
        <is>
          <t>НАГОРНАЯ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9" t="inlineStr">
        <is>
          <t>НАГОРНАЯ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0" t="inlineStr">
        <is>
          <t>ОГОРОДНАЯ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1" t="inlineStr">
        <is>
          <t>ОСВОБОЖДЕНИЯ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2" t="inlineStr">
        <is>
          <t>ОСВОБОЖДЕНИЯ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3" t="inlineStr">
        <is>
          <t>ПОГРАНИЧ.ГАРЬКАВОГО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4" t="inlineStr">
        <is>
          <t>ПОГРАНИЧ.ГАРЬКАВОГО УЛ.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5" t="inlineStr">
        <is>
          <t>СВОБОДЫ УЛ.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6" t="inlineStr">
        <is>
          <t>СВОБОДЫ УЛ.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7" t="inlineStr">
        <is>
          <t>СПИРИНА УЛ. КРАСНОЕ 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8" t="inlineStr">
        <is>
          <t>СУВОРОВА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9" t="inlineStr">
        <is>
          <t>СУВОРОВА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0" t="inlineStr">
        <is>
          <t>СУВОРОВА УЛ. 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1" t="inlineStr">
        <is>
          <t>ЮНЫХ ПИОНЕРОВ УЛ.КР.СЕЛО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2" t="inlineStr">
        <is>
          <t>ЮНЫХ ПИОНЕРОВ УЛ.КР.СЕЛО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3" t="inlineStr">
        <is>
          <t>ЮНЫХ ПИОНЕРОВ УЛ.КР.СЕЛО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4" t="inlineStr">
        <is>
          <t>ЮНЫХ ПИОНЕРОВ УЛ.КР.СЕЛО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5" t="inlineStr">
        <is>
          <t>ЮНЫХ ПИОНЕРОВ УЛ.КР.СЕЛО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6" t="inlineStr">
        <is>
          <t>ЮНЫХ ПИОНЕРОВ УЛ.КР.СЕЛО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7" t="inlineStr">
        <is>
          <t>ЮНЫХ ПИОНЕРОВ УЛ.КР.СЕЛО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8" t="inlineStr">
        <is>
          <t>ЮНЫХ ПИОНЕРОВ УЛ.КР.СЕЛО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142" sId="4" ref="G1:G1048576" action="deleteCol">
    <rfmt sheetId="4" xfDxf="1" sqref="G1:G1048576" start="0" length="0"/>
    <rcc rId="0" sId="4" dxf="1">
      <nc r="G3" t="inlineStr">
        <is>
          <t>12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" t="inlineStr">
        <is>
          <t>18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" t="inlineStr">
        <is>
          <t>19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" t="inlineStr">
        <is>
          <t>19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7" t="inlineStr">
        <is>
          <t>21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8" t="inlineStr">
        <is>
          <t>23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9" t="inlineStr">
        <is>
          <t>3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0" t="inlineStr">
        <is>
          <t>6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1" t="inlineStr">
        <is>
          <t>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2" t="inlineStr">
        <is>
          <t>28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3" t="inlineStr">
        <is>
          <t>6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4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5" t="inlineStr">
        <is>
          <t>100/4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6" t="inlineStr">
        <is>
          <t>102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7" t="inlineStr">
        <is>
          <t>57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8" t="inlineStr">
        <is>
          <t>61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9" t="inlineStr">
        <is>
          <t>63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0" t="inlineStr">
        <is>
          <t>63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1" t="inlineStr">
        <is>
          <t>73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2" t="inlineStr">
        <is>
          <t>90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3" t="inlineStr">
        <is>
          <t>92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4" t="inlineStr">
        <is>
          <t>92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5" t="inlineStr">
        <is>
          <t>96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6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7" t="inlineStr">
        <is>
          <t>10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8" t="inlineStr">
        <is>
          <t>12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9" t="inlineStr">
        <is>
          <t>14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0" t="inlineStr">
        <is>
          <t>15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1" t="inlineStr">
        <is>
          <t>18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2" t="inlineStr">
        <is>
          <t>22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3" t="inlineStr">
        <is>
          <t>26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4" t="inlineStr">
        <is>
          <t>4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5" t="inlineStr">
        <is>
          <t>7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6" t="inlineStr">
        <is>
          <t>16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7" t="inlineStr">
        <is>
          <t>17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8" t="inlineStr">
        <is>
          <t>18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9" t="inlineStr">
        <is>
          <t>19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0" t="inlineStr">
        <is>
          <t>22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1" t="inlineStr">
        <is>
          <t>28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2" t="inlineStr">
        <is>
          <t>30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3" t="inlineStr">
        <is>
          <t>32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4" t="inlineStr">
        <is>
          <t>34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5" t="inlineStr">
        <is>
          <t>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6" t="inlineStr">
        <is>
          <t>11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7" t="inlineStr">
        <is>
          <t>39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8" t="inlineStr">
        <is>
          <t>43/2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9" t="inlineStr">
        <is>
          <t>47/1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0" t="inlineStr">
        <is>
          <t>17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1" t="inlineStr">
        <is>
          <t>26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2" t="inlineStr">
        <is>
          <t>32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3" t="inlineStr">
        <is>
          <t>5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4" t="inlineStr">
        <is>
          <t>5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5" t="inlineStr">
        <is>
          <t>16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6" t="inlineStr">
        <is>
          <t>24/68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7" t="inlineStr">
        <is>
          <t>16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8" t="inlineStr">
        <is>
          <t>11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9" t="inlineStr">
        <is>
          <t>13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0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1" t="inlineStr">
        <is>
          <t>13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2" t="inlineStr">
        <is>
          <t>14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3" t="inlineStr">
        <is>
          <t>16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4" t="inlineStr">
        <is>
          <t>18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5" t="inlineStr">
        <is>
          <t>18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6" t="inlineStr">
        <is>
          <t>18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7" t="inlineStr">
        <is>
          <t>18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8" t="inlineStr">
        <is>
          <t>8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7143" sId="4" ref="G1:G1048576" action="deleteCol">
    <rfmt sheetId="4" xfDxf="1" sqref="G1:G1048576" start="0" length="0"/>
    <rfmt sheetId="4" sqref="G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4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" t="inlineStr">
        <is>
          <t>3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10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1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2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3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14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16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1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18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9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0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21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2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23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4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2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6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28" t="inlineStr">
        <is>
          <t>3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2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0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1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32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3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4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36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3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40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1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42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44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4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6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0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1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2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53" t="inlineStr">
        <is>
          <t>1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4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5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6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57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5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0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1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2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4" dxf="1">
      <nc r="G64" t="inlineStr">
        <is>
          <t>2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5" t="inlineStr">
        <is>
          <t>3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6" t="inlineStr">
        <is>
          <t>4</t>
        </is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G6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4" sId="4" ref="G1:G1048576" action="deleteCol">
    <rfmt sheetId="4" xfDxf="1" sqref="G1:G1048576" start="0" length="0"/>
    <rfmt sheetId="4" sqref="G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0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1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2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4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6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1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0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1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2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4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6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2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0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1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2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4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6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3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0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1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2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4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6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4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0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1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2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4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6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59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0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1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2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3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4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5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6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7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G68" start="0" length="0">
      <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5" sId="4" ref="G1:G1048576" action="deleteCol">
    <rfmt sheetId="4" xfDxf="1" sqref="G1:G1048576" start="0" length="0"/>
    <rcc rId="0" sId="4" dxf="1">
      <nc r="G3">
        <v>33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">
        <v>103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">
        <v>126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">
        <v>98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7">
        <v>78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8">
        <v>56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9">
        <v>29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0">
        <v>34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1">
        <v>32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2">
        <v>12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3">
        <v>78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4">
        <v>24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5">
        <v>47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6">
        <v>39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7">
        <v>64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8">
        <v>51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19">
        <v>86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0">
        <v>81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1">
        <v>44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2">
        <v>56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3">
        <v>23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4">
        <v>49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5">
        <v>20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6">
        <v>101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7">
        <v>64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8">
        <v>83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29">
        <v>48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0">
        <v>27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1">
        <v>50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2">
        <v>49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3">
        <v>46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4">
        <v>79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5">
        <v>151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6">
        <v>16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7">
        <v>99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8">
        <v>17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9">
        <v>81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0">
        <v>16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1">
        <v>27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2">
        <v>36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3">
        <v>24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4">
        <v>30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5">
        <v>29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6">
        <v>48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7">
        <v>26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8">
        <v>50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49">
        <v>25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0">
        <v>63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1">
        <v>46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2">
        <v>82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3">
        <v>47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4">
        <v>21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5">
        <v>16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6">
        <v>9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7">
        <v>100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8">
        <v>19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59">
        <v>68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0">
        <v>32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1">
        <v>36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2">
        <v>85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3">
        <v>85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4">
        <v>135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5">
        <v>93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6">
        <v>49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7">
        <v>87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68">
        <v>30</v>
      </nc>
      <ndxf>
        <font>
          <sz val="10"/>
          <color auto="1"/>
          <name val="Arial"/>
          <scheme val="none"/>
        </font>
        <fill>
          <patternFill patternType="solid">
            <bgColor rgb="FFFFFF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7146" sId="4">
    <oc r="B90" t="inlineStr">
      <is>
        <t xml:space="preserve"> Красное Село г, Ленина пр-кт, дом № 90, лит. А</t>
      </is>
    </oc>
    <nc r="B90"/>
  </rcc>
  <rcc rId="7147" sId="4">
    <oc r="B91" t="inlineStr">
      <is>
        <t xml:space="preserve"> Красное Село г, Ленина пр-кт, дом № 92, корпус 1, лит. А</t>
      </is>
    </oc>
    <nc r="B91"/>
  </rcc>
  <rcc rId="7148" sId="4">
    <oc r="B82" t="inlineStr">
      <is>
        <t xml:space="preserve"> Красное Село г, Ленина пр-кт, дом № 100/4, лит. А</t>
      </is>
    </oc>
    <nc r="B82"/>
  </rcc>
  <rcc rId="7149" sId="4">
    <oc r="B83" t="inlineStr">
      <is>
        <t xml:space="preserve"> Красное Село г, Ленина пр-кт, дом № 102, корпус 1, лит. А</t>
      </is>
    </oc>
    <nc r="B83"/>
  </rcc>
  <rcc rId="7150" sId="4">
    <oc r="B85" t="inlineStr">
      <is>
        <t xml:space="preserve"> Красное Село г, Ленина пр-кт, дом № 57, лит. А</t>
      </is>
    </oc>
    <nc r="B85"/>
  </rcc>
  <rcc rId="7151" sId="4">
    <oc r="B86" t="inlineStr">
      <is>
        <t xml:space="preserve"> Красное Село г, Ленина пр-кт, дом № 61, корпус 2, лит. А</t>
      </is>
    </oc>
    <nc r="B86"/>
  </rcc>
  <rcc rId="7152" sId="4">
    <oc r="B79" t="inlineStr">
      <is>
        <t xml:space="preserve"> Красное Село г, Ленина пр-кт, д. 63, корп. 1, лит. А</t>
      </is>
    </oc>
    <nc r="B79"/>
  </rcc>
  <rcc rId="7153" sId="4">
    <oc r="B87" t="inlineStr">
      <is>
        <t xml:space="preserve"> Красное Село г, Ленина пр-кт, дом № 63, корпус 2, лит. А</t>
      </is>
    </oc>
    <nc r="B87"/>
  </rcc>
  <rcc rId="7154" sId="4">
    <oc r="B88" t="inlineStr">
      <is>
        <t xml:space="preserve"> Красное Село г, Ленина пр-кт, дом № 73, лит. А</t>
      </is>
    </oc>
    <nc r="B88"/>
  </rcc>
  <rcc rId="7155" sId="4">
    <oc r="B92" t="inlineStr">
      <is>
        <t xml:space="preserve"> Красное Село г, Ленина пр-кт, дом № 92, корпус 2, лит. А</t>
      </is>
    </oc>
    <nc r="B92"/>
  </rcc>
  <rcc rId="7156" sId="4">
    <oc r="B81" t="inlineStr">
      <is>
        <t xml:space="preserve"> Красное Село г, Ленина пр-кт, д. 96, лит. А</t>
      </is>
    </oc>
    <nc r="B81"/>
  </rcc>
  <rcc rId="7157" sId="4">
    <oc r="B68" t="inlineStr">
      <is>
        <t xml:space="preserve"> Красное Село г, Гвардейская ул, дом № 23, лит. А</t>
      </is>
    </oc>
    <nc r="B68"/>
  </rcc>
  <rcc rId="7158" sId="4">
    <oc r="B69" t="inlineStr">
      <is>
        <t xml:space="preserve"> Красное Село г, Гвардейская ул, дом № 3, лит. А</t>
      </is>
    </oc>
    <nc r="B69"/>
  </rcc>
  <rcc rId="7159" sId="4">
    <oc r="B70" t="inlineStr">
      <is>
        <t xml:space="preserve"> Красное Село г, Гвардейская ул, дом № 8, корпус 1, лит. А</t>
      </is>
    </oc>
    <nc r="B70"/>
  </rcc>
  <rcc rId="7160" sId="4">
    <oc r="B63" t="inlineStr">
      <is>
        <t xml:space="preserve"> Красное Село г, Гвардейская ул, д. 12, лит. А</t>
      </is>
    </oc>
    <nc r="B63"/>
  </rcc>
  <rcc rId="7161" sId="4">
    <oc r="B64" t="inlineStr">
      <is>
        <t xml:space="preserve"> Красное Село г, Гвардейская ул, д. 18, корп. 1, лит. А</t>
      </is>
    </oc>
    <nc r="B64"/>
  </rcc>
  <rcc rId="7162" sId="4">
    <oc r="B65" t="inlineStr">
      <is>
        <t xml:space="preserve"> Красное Село г, Гвардейская ул, дом № 19, корпус 1, лит. А</t>
      </is>
    </oc>
    <nc r="B65"/>
  </rcc>
  <rcc rId="7163" sId="4">
    <oc r="B66" t="inlineStr">
      <is>
        <t xml:space="preserve"> Красное Село г, Гвардейская ул, дом № 19, корпус 3, лит. А</t>
      </is>
    </oc>
    <nc r="B66"/>
  </rcc>
  <rcc rId="7164" sId="4">
    <oc r="B67" t="inlineStr">
      <is>
        <t xml:space="preserve"> Красное Село г, Гвардейская ул, дом № 21, лит. А</t>
      </is>
    </oc>
    <nc r="B67"/>
  </rcc>
  <rcc rId="7165" sId="4">
    <oc r="B127" t="inlineStr">
      <is>
        <t xml:space="preserve"> Красное Село г, Гвардейская ул, дом № 6, корпус 1, лит. А</t>
      </is>
    </oc>
    <nc r="B127"/>
  </rcc>
  <rcc rId="7166" sId="4">
    <oc r="B96" t="inlineStr">
      <is>
        <t xml:space="preserve"> Красное Село г, Лермонтова ул, дом № 12, корпус 3, лит. А</t>
      </is>
    </oc>
    <nc r="B96"/>
  </rcc>
  <rcc rId="7167" sId="4">
    <oc r="B93" t="inlineStr">
      <is>
        <t xml:space="preserve"> Красное Село г, Лермонтова ул, д. 15, лит. А</t>
      </is>
    </oc>
    <nc r="B93"/>
  </rcc>
  <rcc rId="7168" sId="4">
    <oc r="B102" t="inlineStr">
      <is>
        <t xml:space="preserve"> Красное Село г, Лермонтова ул, дом № 7, лит. А</t>
      </is>
    </oc>
    <nc r="B102"/>
  </rcc>
  <rcc rId="7169" sId="4">
    <oc r="B94" t="inlineStr">
      <is>
        <t xml:space="preserve"> Красное Село г, Лермонтова ул, дом № 1, лит. А</t>
      </is>
    </oc>
    <nc r="B94"/>
  </rcc>
  <rcc rId="7170" sId="4">
    <oc r="B95" t="inlineStr">
      <is>
        <t xml:space="preserve"> Красное Село г, Лермонтова ул, дом № 10, лит. А</t>
      </is>
    </oc>
    <nc r="B95"/>
  </rcc>
  <rcc rId="7171" sId="4">
    <oc r="B97" t="inlineStr">
      <is>
        <t xml:space="preserve"> Красное Село г, Лермонтова ул, дом № 14, лит. А</t>
      </is>
    </oc>
    <nc r="B97"/>
  </rcc>
  <rcc rId="7172" sId="4">
    <oc r="B98" t="inlineStr">
      <is>
        <t xml:space="preserve"> Красное Село г, Лермонтова ул, дом № 18, лит. А</t>
      </is>
    </oc>
    <nc r="B98"/>
  </rcc>
  <rcc rId="7173" sId="4">
    <oc r="B99" t="inlineStr">
      <is>
        <t xml:space="preserve"> Красное Село г, Лермонтова ул, дом № 22, корпус 2, лит. А</t>
      </is>
    </oc>
    <nc r="B99"/>
  </rcc>
  <rcc rId="7174" sId="4">
    <oc r="B100" t="inlineStr">
      <is>
        <t xml:space="preserve"> Красное Село г, Лермонтова ул, дом № 26, лит. А</t>
      </is>
    </oc>
    <nc r="B100"/>
  </rcc>
  <rcc rId="7175" sId="4">
    <oc r="B101" t="inlineStr">
      <is>
        <t xml:space="preserve"> Красное Село г, Лермонтова ул, дом № 4, лит. А</t>
      </is>
    </oc>
    <nc r="B101"/>
  </rcc>
  <rcc rId="7176" sId="4">
    <oc r="B112" t="inlineStr">
      <is>
        <t xml:space="preserve"> Красное Село г, Свободы ул, дом № 24/68, лит. А</t>
      </is>
    </oc>
    <nc r="B112"/>
  </rcc>
  <rcc rId="7177" sId="4">
    <oc r="B111" t="inlineStr">
      <is>
        <t xml:space="preserve"> Красное Село г, Свободы ул, д. 16, лит. А</t>
      </is>
    </oc>
    <nc r="B111"/>
  </rcc>
  <rcc rId="7178" sId="4">
    <oc r="B123" t="inlineStr">
      <is>
        <t xml:space="preserve"> Красное Село г, Юных пионеров ул, дом № 13, лит. А</t>
      </is>
    </oc>
    <nc r="B123"/>
  </rcc>
  <rcc rId="7179" sId="4">
    <oc r="B122" t="inlineStr">
      <is>
        <t xml:space="preserve"> Красное Село г, Юных пионеров ул, д. 18, лит. А</t>
      </is>
    </oc>
    <nc r="B122"/>
  </rcc>
  <rcc rId="7180" sId="4">
    <oc r="B119" t="inlineStr">
      <is>
        <t xml:space="preserve"> Красное Село г, Юных пионеров ул, д. 14, лит. А</t>
      </is>
    </oc>
    <nc r="B119"/>
  </rcc>
  <rcc rId="7181" sId="4">
    <oc r="B120" t="inlineStr">
      <is>
        <t xml:space="preserve"> Красное Село г, Юных пионеров ул, д. 16, лит. А</t>
      </is>
    </oc>
    <nc r="B120"/>
  </rcc>
  <rcc rId="7182" sId="4">
    <oc r="B131" t="inlineStr">
      <is>
        <t xml:space="preserve"> Красное Село г, Юнных Пионеров ул, дом № 18,  кор.2, лит. А</t>
      </is>
    </oc>
    <nc r="B131"/>
  </rcc>
  <rcc rId="7183" sId="4">
    <oc r="B125" t="inlineStr">
      <is>
        <t xml:space="preserve"> Красное Село г, Юных пионеров ул, дом № 18, корпус 4, лит. А</t>
      </is>
    </oc>
    <nc r="B125"/>
  </rcc>
  <rcc rId="7184" sId="4">
    <oc r="B121" t="inlineStr">
      <is>
        <t xml:space="preserve"> Красное Село г, Юных пионеров ул, д. 18, корп. 3, лит. А</t>
      </is>
    </oc>
    <nc r="B121"/>
  </rcc>
  <rcc rId="7185" sId="4">
    <oc r="B132" t="inlineStr">
      <is>
        <t xml:space="preserve"> Красное Село г, Юнных Пионеров ул, дом № 8,  лит. А</t>
      </is>
    </oc>
    <nc r="B132"/>
  </rcc>
  <rcc rId="7186" sId="4">
    <oc r="B133" t="inlineStr">
      <is>
        <t xml:space="preserve"> Красное Село г, Суворова ул., д. 13, лит. А</t>
      </is>
    </oc>
    <nc r="B133"/>
  </rcc>
  <rcc rId="7187" sId="4">
    <oc r="B136" t="inlineStr">
      <is>
        <t>ул.Суворова, д.11, лит.А</t>
      </is>
    </oc>
    <nc r="B136"/>
  </rcc>
  <rcc rId="7188" sId="4">
    <oc r="B118" t="inlineStr">
      <is>
        <t xml:space="preserve"> Красное Село г, Суворова ул, дом № 2, лит. А</t>
      </is>
    </oc>
    <nc r="B118"/>
  </rcc>
  <rcc rId="7189" sId="4">
    <oc r="B20" t="inlineStr">
      <is>
        <t>Летчика Пилютова ул, д.19</t>
      </is>
    </oc>
    <nc r="B20"/>
  </rcc>
  <rcc rId="7190" sId="4">
    <oc r="B17" t="inlineStr">
      <is>
        <t>Летчика Пилютова ул, д.16, корп.1</t>
      </is>
    </oc>
    <nc r="B17"/>
  </rcc>
  <rcc rId="7191" sId="4">
    <oc r="B18" t="inlineStr">
      <is>
        <t>Летчика Пилютова ул, д.17</t>
      </is>
    </oc>
    <nc r="B18"/>
  </rcc>
  <rcc rId="7192" sId="4">
    <oc r="B19" t="inlineStr">
      <is>
        <t>Летчика Пилютова ул, д.18</t>
      </is>
    </oc>
    <nc r="B19"/>
  </rcc>
  <rcc rId="7193" sId="4">
    <oc r="B21" t="inlineStr">
      <is>
        <t>Летчика Пилютова ул, д.22, корп.1</t>
      </is>
    </oc>
    <nc r="B21"/>
  </rcc>
  <rcc rId="7194" sId="4">
    <oc r="B29" t="inlineStr">
      <is>
        <t>Летчика Пилютова ул, д.28, корп. 2</t>
      </is>
    </oc>
    <nc r="B29"/>
  </rcc>
  <rcc rId="7195" sId="4">
    <oc r="B39" t="inlineStr">
      <is>
        <t>Летчика Пилютова ул, д.30</t>
      </is>
    </oc>
    <nc r="B39"/>
  </rcc>
  <rcc rId="7196" sId="4">
    <oc r="B25" t="inlineStr">
      <is>
        <t>Летчика Пилютова ул, д.32</t>
      </is>
    </oc>
    <nc r="B25"/>
  </rcc>
  <rcc rId="7197" sId="4">
    <oc r="B26" t="inlineStr">
      <is>
        <t>Летчика Пилютова ул, д.34, корп.1</t>
      </is>
    </oc>
    <nc r="B26"/>
  </rcc>
  <rcc rId="7198" sId="4">
    <oc r="B28" t="inlineStr">
      <is>
        <t>Летчика Пилютова ул, д.8</t>
      </is>
    </oc>
    <nc r="B28"/>
  </rcc>
  <rcc rId="7199" sId="4">
    <oc r="B34" t="inlineStr">
      <is>
        <t>Пограничника Гарькавого ул, д.5, корп.2</t>
      </is>
    </oc>
    <nc r="B34"/>
  </rcc>
  <rcc rId="7200" sId="4">
    <oc r="B30" t="inlineStr">
      <is>
        <t>Пограничника Гарькавого ул, д.5, корп.2</t>
      </is>
    </oc>
    <nc r="B30"/>
  </rcc>
  <rcc rId="7201" sId="4">
    <oc r="B78" t="inlineStr">
      <is>
        <t xml:space="preserve"> Красное Село г, Комсомольская ул, дом № 2, лит. А</t>
      </is>
    </oc>
    <nc r="B78"/>
  </rcc>
  <rcc rId="7202" sId="4">
    <oc r="B13" t="inlineStr">
      <is>
        <t>2-я Комсомольская ул, д.6, корп.1</t>
      </is>
    </oc>
    <nc r="B13"/>
  </rcc>
  <rcc rId="7203" sId="4">
    <oc r="B7" t="inlineStr">
      <is>
        <t>2-я Комсомольская ул, д.28, корп.2</t>
      </is>
    </oc>
    <nc r="B7"/>
  </rcc>
  <rcc rId="7204" sId="4">
    <oc r="B135" t="inlineStr">
      <is>
        <t xml:space="preserve"> Красное Село г, Массальского ул, д. 11,  лит. А</t>
      </is>
    </oc>
    <nc r="B135"/>
  </rcc>
  <rcc rId="7205" sId="4">
    <oc r="B137" t="inlineStr">
      <is>
        <t>ул.Нагорная, д.39, лит.А</t>
      </is>
    </oc>
    <nc r="B137"/>
  </rcc>
  <rcc rId="7206" sId="4">
    <oc r="B126" t="inlineStr">
      <is>
        <t xml:space="preserve"> Красное Село г, Нагорная ул, дом № 43/2,  лит. А</t>
      </is>
    </oc>
    <nc r="B126"/>
  </rcc>
  <rcc rId="7207" sId="4">
    <oc r="B103" t="inlineStr">
      <is>
        <t xml:space="preserve"> Красное Село г, Нагорная ул, д. 47/1, лит. А</t>
      </is>
    </oc>
    <nc r="B103"/>
  </rcc>
  <rcc rId="7208" sId="4">
    <oc r="B104" t="inlineStr">
      <is>
        <t xml:space="preserve"> Красное Село г, Огородная ул, дом № 17, лит. А</t>
      </is>
    </oc>
    <nc r="B104"/>
  </rcc>
  <rcc rId="7209" sId="4">
    <oc r="B107" t="inlineStr">
      <is>
        <t xml:space="preserve"> Красное Село г, Освобождения ул, д. 26, лит. А</t>
      </is>
    </oc>
    <nc r="B107"/>
  </rcc>
  <rcc rId="7210" sId="4">
    <oc r="B109" t="inlineStr">
      <is>
        <t xml:space="preserve"> Красное Село г, Освобождения ул, д. 32, лит. А</t>
      </is>
    </oc>
    <nc r="B109"/>
  </rcc>
  <rcc rId="7211" sId="4">
    <oc r="B114" t="inlineStr">
      <is>
        <t xml:space="preserve"> Красное Село г, Спирина ул, дом № 16, корпус 2, лит. А</t>
      </is>
    </oc>
    <nc r="B114"/>
  </rcc>
  <rrc rId="7212" sId="4" ref="A135:XFD135" action="deleteRow">
    <rfmt sheetId="4" xfDxf="1" sqref="A135:XFD135" start="0" length="0"/>
    <rcc rId="0" sId="4">
      <nc r="A135">
        <v>133</v>
      </nc>
    </rcc>
    <rfmt sheetId="4" s="1" sqref="B135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3" sId="4" ref="A135:XFD135" action="deleteRow">
    <rfmt sheetId="4" xfDxf="1" sqref="A135:XFD135" start="0" length="0"/>
    <rcc rId="0" sId="4">
      <nc r="A135">
        <v>134</v>
      </nc>
    </rcc>
    <rfmt sheetId="4" sqref="B135" start="0" length="0">
      <dxf>
        <font>
          <sz val="11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4" sId="4" ref="A135:XFD135" action="deleteRow">
    <rfmt sheetId="4" xfDxf="1" sqref="A135:XFD135" start="0" length="0"/>
    <rcc rId="0" sId="4">
      <nc r="A135">
        <v>135</v>
      </nc>
    </rcc>
    <rfmt sheetId="4" sqref="B135" start="0" length="0">
      <dxf>
        <font>
          <sz val="11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5" sId="4" ref="A131:XFD131" action="deleteRow">
    <rfmt sheetId="4" xfDxf="1" sqref="A131:XFD131" start="0" length="0"/>
    <rcc rId="0" sId="4">
      <nc r="A131">
        <v>129</v>
      </nc>
    </rcc>
    <rfmt sheetId="4" s="1" sqref="B131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6" sId="4" ref="A131:XFD131" action="deleteRow">
    <rfmt sheetId="4" xfDxf="1" sqref="A131:XFD131" start="0" length="0"/>
    <rcc rId="0" sId="4">
      <nc r="A131">
        <v>130</v>
      </nc>
    </rcc>
    <rfmt sheetId="4" s="1" sqref="B131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7" sId="4" ref="A131:XFD131" action="deleteRow">
    <rfmt sheetId="4" xfDxf="1" sqref="A131:XFD131" start="0" length="0"/>
    <rcc rId="0" sId="4">
      <nc r="A131">
        <v>131</v>
      </nc>
    </rcc>
    <rfmt sheetId="4" s="1" sqref="B131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8" sId="4" ref="A125:XFD125" action="deleteRow">
    <rfmt sheetId="4" xfDxf="1" sqref="A125:XFD125" start="0" length="0"/>
    <rcc rId="0" sId="4">
      <nc r="A125">
        <v>123</v>
      </nc>
    </rcc>
    <rfmt sheetId="4" s="1" sqref="B125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19" sId="4" ref="A125:XFD125" action="deleteRow">
    <rfmt sheetId="4" xfDxf="1" sqref="A125:XFD125" start="0" length="0"/>
    <rcc rId="0" sId="4">
      <nc r="A125">
        <v>124</v>
      </nc>
    </rcc>
    <rfmt sheetId="4" s="1" sqref="B125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0" sId="4" ref="A125:XFD125" action="deleteRow">
    <rfmt sheetId="4" xfDxf="1" sqref="A125:XFD125" start="0" length="0"/>
    <rcc rId="0" sId="4">
      <nc r="A125">
        <v>125</v>
      </nc>
    </rcc>
    <rfmt sheetId="4" s="1" sqref="B125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1" sId="4" ref="A118:XFD118" action="deleteRow">
    <rfmt sheetId="4" xfDxf="1" sqref="A118:XFD118" start="0" length="0"/>
    <rcc rId="0" sId="4">
      <nc r="A118">
        <v>116</v>
      </nc>
    </rcc>
    <rfmt sheetId="4" s="1" sqref="B118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2" sId="4" ref="A118:XFD118" action="deleteRow">
    <rfmt sheetId="4" xfDxf="1" sqref="A118:XFD118" start="0" length="0"/>
    <rcc rId="0" sId="4">
      <nc r="A118">
        <v>117</v>
      </nc>
    </rcc>
    <rfmt sheetId="4" s="1" sqref="B118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3" sId="4" ref="A118:XFD118" action="deleteRow">
    <rfmt sheetId="4" xfDxf="1" sqref="A118:XFD118" start="0" length="0"/>
    <rcc rId="0" sId="4">
      <nc r="A118">
        <v>118</v>
      </nc>
    </rcc>
    <rfmt sheetId="4" s="1" sqref="B118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4" sId="4" ref="A118:XFD118" action="deleteRow">
    <rfmt sheetId="4" xfDxf="1" sqref="A118:XFD118" start="0" length="0"/>
    <rcc rId="0" sId="4">
      <nc r="A118">
        <v>119</v>
      </nc>
    </rcc>
    <rfmt sheetId="4" s="1" sqref="B118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5" sId="4" ref="A118:XFD118" action="deleteRow">
    <rfmt sheetId="4" xfDxf="1" sqref="A118:XFD118" start="0" length="0"/>
    <rcc rId="0" sId="4">
      <nc r="A118">
        <v>120</v>
      </nc>
    </rcc>
    <rfmt sheetId="4" s="1" sqref="B118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6" sId="4" ref="A118:XFD118" action="deleteRow">
    <rfmt sheetId="4" xfDxf="1" sqref="A118:XFD118" start="0" length="0"/>
    <rcc rId="0" sId="4">
      <nc r="A118">
        <v>121</v>
      </nc>
    </rcc>
    <rfmt sheetId="4" s="1" sqref="B118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7" sId="4" ref="A114:XFD114" action="deleteRow">
    <rfmt sheetId="4" xfDxf="1" sqref="A114:XFD114" start="0" length="0"/>
    <rcc rId="0" sId="4">
      <nc r="A114">
        <v>112</v>
      </nc>
    </rcc>
    <rfmt sheetId="4" s="1" sqref="B114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8" sId="4" ref="A111:XFD111" action="deleteRow">
    <rfmt sheetId="4" xfDxf="1" sqref="A111:XFD111" start="0" length="0"/>
    <rcc rId="0" sId="4">
      <nc r="A111">
        <v>109</v>
      </nc>
    </rcc>
    <rfmt sheetId="4" s="1" sqref="B111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29" sId="4" ref="A111:XFD111" action="deleteRow">
    <rfmt sheetId="4" xfDxf="1" sqref="A111:XFD111" start="0" length="0"/>
    <rcc rId="0" sId="4">
      <nc r="A111">
        <v>110</v>
      </nc>
    </rcc>
    <rfmt sheetId="4" s="1" sqref="B111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0" sId="4" ref="A109:XFD109" action="deleteRow">
    <rfmt sheetId="4" xfDxf="1" sqref="A109:XFD109" start="0" length="0"/>
    <rcc rId="0" sId="4">
      <nc r="A109">
        <v>107</v>
      </nc>
    </rcc>
    <rfmt sheetId="4" s="1" sqref="B109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1" sId="4" ref="A107:XFD107" action="deleteRow">
    <rfmt sheetId="4" xfDxf="1" sqref="A107:XFD107" start="0" length="0"/>
    <rcc rId="0" sId="4">
      <nc r="A107">
        <v>105</v>
      </nc>
    </rcc>
    <rfmt sheetId="4" s="1" sqref="B107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2" sId="4" ref="A90:XFD90" action="deleteRow">
    <rfmt sheetId="4" xfDxf="1" sqref="A90:XFD90" start="0" length="0"/>
    <rcc rId="0" sId="4">
      <nc r="A90">
        <v>88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3" sId="4" ref="A90:XFD90" action="deleteRow">
    <rfmt sheetId="4" xfDxf="1" sqref="A90:XFD90" start="0" length="0"/>
    <rcc rId="0" sId="4">
      <nc r="A90">
        <v>89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4" sId="4" ref="A90:XFD90" action="deleteRow">
    <rfmt sheetId="4" xfDxf="1" sqref="A90:XFD90" start="0" length="0"/>
    <rcc rId="0" sId="4">
      <nc r="A90">
        <v>90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5" sId="4" ref="A90:XFD90" action="deleteRow">
    <rfmt sheetId="4" xfDxf="1" sqref="A90:XFD90" start="0" length="0"/>
    <rcc rId="0" sId="4">
      <nc r="A90">
        <v>91</v>
      </nc>
    </rcc>
    <rfmt sheetId="4" s="1" sqref="B90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6" sId="4" ref="A90:XFD90" action="deleteRow">
    <rfmt sheetId="4" xfDxf="1" sqref="A90:XFD90" start="0" length="0"/>
    <rcc rId="0" sId="4">
      <nc r="A90">
        <v>92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7" sId="4" ref="A90:XFD90" action="deleteRow">
    <rfmt sheetId="4" xfDxf="1" sqref="A90:XFD90" start="0" length="0"/>
    <rcc rId="0" sId="4">
      <nc r="A90">
        <v>93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8" sId="4" ref="A90:XFD90" action="deleteRow">
    <rfmt sheetId="4" xfDxf="1" sqref="A90:XFD90" start="0" length="0"/>
    <rcc rId="0" sId="4">
      <nc r="A90">
        <v>94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39" sId="4" ref="A90:XFD90" action="deleteRow">
    <rfmt sheetId="4" xfDxf="1" sqref="A90:XFD90" start="0" length="0"/>
    <rcc rId="0" sId="4">
      <nc r="A90">
        <v>95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0" sId="4" ref="A90:XFD90" action="deleteRow">
    <rfmt sheetId="4" xfDxf="1" sqref="A90:XFD90" start="0" length="0"/>
    <rcc rId="0" sId="4">
      <nc r="A90">
        <v>96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1" sId="4" ref="A90:XFD90" action="deleteRow">
    <rfmt sheetId="4" xfDxf="1" sqref="A90:XFD90" start="0" length="0"/>
    <rcc rId="0" sId="4">
      <nc r="A90">
        <v>97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2" sId="4" ref="A90:XFD90" action="deleteRow">
    <rfmt sheetId="4" xfDxf="1" sqref="A90:XFD90" start="0" length="0"/>
    <rcc rId="0" sId="4">
      <nc r="A90">
        <v>98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3" sId="4" ref="A90:XFD90" action="deleteRow">
    <rfmt sheetId="4" xfDxf="1" sqref="A90:XFD90" start="0" length="0"/>
    <rcc rId="0" sId="4">
      <nc r="A90">
        <v>99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4" sId="4" ref="A90:XFD90" action="deleteRow">
    <rfmt sheetId="4" xfDxf="1" sqref="A90:XFD90" start="0" length="0"/>
    <rcc rId="0" sId="4">
      <nc r="A90">
        <v>100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5" sId="4" ref="A90:XFD90" action="deleteRow">
    <rfmt sheetId="4" xfDxf="1" sqref="A90:XFD90" start="0" length="0"/>
    <rcc rId="0" sId="4">
      <nc r="A90">
        <v>101</v>
      </nc>
    </rcc>
    <rfmt sheetId="4" s="1" sqref="B90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6" sId="4" ref="A90:XFD90" action="deleteRow">
    <rfmt sheetId="4" xfDxf="1" sqref="A90:XFD90" start="0" length="0"/>
    <rcc rId="0" sId="4">
      <nc r="A90">
        <v>102</v>
      </nc>
    </rcc>
    <rfmt sheetId="4" s="1" sqref="B90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7" sId="4" ref="A85:XFD85" action="deleteRow">
    <rfmt sheetId="4" xfDxf="1" sqref="A85:XFD85" start="0" length="0"/>
    <rcc rId="0" sId="4">
      <nc r="A85">
        <v>83</v>
      </nc>
    </rcc>
    <rfmt sheetId="4" s="1" sqref="B85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8" sId="4" ref="A85:XFD85" action="deleteRow">
    <rfmt sheetId="4" xfDxf="1" sqref="A85:XFD85" start="0" length="0"/>
    <rcc rId="0" sId="4">
      <nc r="A85">
        <v>84</v>
      </nc>
    </rcc>
    <rfmt sheetId="4" s="1" sqref="B85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49" sId="4" ref="A85:XFD85" action="deleteRow">
    <rfmt sheetId="4" xfDxf="1" sqref="A85:XFD85" start="0" length="0"/>
    <rcc rId="0" sId="4">
      <nc r="A85">
        <v>85</v>
      </nc>
    </rcc>
    <rfmt sheetId="4" s="1" sqref="B85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0" sId="4" ref="A85:XFD85" action="deleteRow">
    <rfmt sheetId="4" xfDxf="1" sqref="A85:XFD85" start="0" length="0"/>
    <rcc rId="0" sId="4">
      <nc r="A85">
        <v>86</v>
      </nc>
    </rcc>
    <rfmt sheetId="4" s="1" sqref="B85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1" sId="4" ref="A81:XFD81" action="deleteRow">
    <rfmt sheetId="4" xfDxf="1" sqref="A81:XFD81" start="0" length="0"/>
    <rcc rId="0" sId="4">
      <nc r="A81">
        <v>79</v>
      </nc>
    </rcc>
    <rfmt sheetId="4" s="1" sqref="B81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2" sId="4" ref="A81:XFD81" action="deleteRow">
    <rfmt sheetId="4" xfDxf="1" sqref="A81:XFD81" start="0" length="0"/>
    <rcc rId="0" sId="4">
      <nc r="A81">
        <v>80</v>
      </nc>
    </rcc>
    <rfmt sheetId="4" s="1" sqref="B81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3" sId="4" ref="A81:XFD81" action="deleteRow">
    <rfmt sheetId="4" xfDxf="1" sqref="A81:XFD81" start="0" length="0"/>
    <rcc rId="0" sId="4">
      <nc r="A81">
        <v>81</v>
      </nc>
    </rcc>
    <rfmt sheetId="4" s="1" sqref="B81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4" sId="4" ref="A78:XFD78" action="deleteRow">
    <rfmt sheetId="4" xfDxf="1" sqref="A78:XFD78" start="0" length="0"/>
    <rcc rId="0" sId="4">
      <nc r="A78">
        <v>76</v>
      </nc>
    </rcc>
    <rfmt sheetId="4" s="1" sqref="B78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5" sId="4" ref="A78:XFD78" action="deleteRow">
    <rfmt sheetId="4" xfDxf="1" sqref="A78:XFD78" start="0" length="0"/>
    <rcc rId="0" sId="4">
      <nc r="A78">
        <v>77</v>
      </nc>
    </rcc>
    <rfmt sheetId="4" s="1" sqref="B78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6" sId="4" ref="A63:XFD63" action="deleteRow">
    <rfmt sheetId="4" xfDxf="1" sqref="A63:XFD63" start="0" length="0"/>
    <rcc rId="0" sId="4">
      <nc r="A63">
        <v>61</v>
      </nc>
    </rcc>
    <rfmt sheetId="4" s="1" sqref="B63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7" sId="4" ref="A63:XFD63" action="deleteRow">
    <rfmt sheetId="4" xfDxf="1" sqref="A63:XFD63" start="0" length="0"/>
    <rcc rId="0" sId="4">
      <nc r="A63">
        <v>62</v>
      </nc>
    </rcc>
    <rfmt sheetId="4" s="1" sqref="B63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8" sId="4" ref="A63:XFD63" action="deleteRow">
    <rfmt sheetId="4" xfDxf="1" sqref="A63:XFD63" start="0" length="0"/>
    <rcc rId="0" sId="4">
      <nc r="A63">
        <v>63</v>
      </nc>
    </rcc>
    <rfmt sheetId="4" s="1" sqref="B63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59" sId="4" ref="A63:XFD63" action="deleteRow">
    <rfmt sheetId="4" xfDxf="1" sqref="A63:XFD63" start="0" length="0"/>
    <rcc rId="0" sId="4">
      <nc r="A63">
        <v>64</v>
      </nc>
    </rcc>
    <rfmt sheetId="4" s="1" sqref="B63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0" sId="4" ref="A63:XFD63" action="deleteRow">
    <rfmt sheetId="4" xfDxf="1" sqref="A63:XFD63" start="0" length="0"/>
    <rcc rId="0" sId="4">
      <nc r="A63">
        <v>65</v>
      </nc>
    </rcc>
    <rfmt sheetId="4" s="1" sqref="B63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1" sId="4" ref="A63:XFD63" action="deleteRow">
    <rfmt sheetId="4" xfDxf="1" sqref="A63:XFD63" start="0" length="0"/>
    <rcc rId="0" sId="4">
      <nc r="A63">
        <v>66</v>
      </nc>
    </rcc>
    <rfmt sheetId="4" s="1" sqref="B63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2" sId="4" ref="A63:XFD63" action="deleteRow">
    <rfmt sheetId="4" xfDxf="1" sqref="A63:XFD63" start="0" length="0"/>
    <rcc rId="0" sId="4">
      <nc r="A63">
        <v>67</v>
      </nc>
    </rcc>
    <rfmt sheetId="4" s="1" sqref="B63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3" sId="4" ref="A63:XFD63" action="deleteRow">
    <rfmt sheetId="4" xfDxf="1" sqref="A63:XFD63" start="0" length="0"/>
    <rcc rId="0" sId="4">
      <nc r="A63">
        <v>68</v>
      </nc>
    </rcc>
    <rfmt sheetId="4" s="1" sqref="B63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4" sId="4" ref="A39:XFD39" action="deleteRow">
    <rfmt sheetId="4" xfDxf="1" sqref="A39:XFD39" start="0" length="0"/>
    <rcc rId="0" sId="4">
      <nc r="A39">
        <v>37</v>
      </nc>
    </rcc>
    <rfmt sheetId="4" sqref="B39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5" sId="4" ref="A34:XFD34" action="deleteRow">
    <rfmt sheetId="4" xfDxf="1" sqref="A34:XFD34" start="0" length="0"/>
    <rcc rId="0" sId="4">
      <nc r="A34">
        <v>32</v>
      </nc>
    </rcc>
    <rfmt sheetId="4" sqref="B34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6" sId="4" ref="A28:XFD28" action="deleteRow">
    <rfmt sheetId="4" xfDxf="1" sqref="A28:XFD28" start="0" length="0"/>
    <rcc rId="0" sId="4">
      <nc r="A28">
        <v>26</v>
      </nc>
    </rcc>
    <rfmt sheetId="4" sqref="B28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7" sId="4" ref="A28:XFD28" action="deleteRow">
    <rfmt sheetId="4" xfDxf="1" sqref="A28:XFD28" start="0" length="0"/>
    <rcc rId="0" sId="4">
      <nc r="A28">
        <v>27</v>
      </nc>
    </rcc>
    <rfmt sheetId="4" sqref="B28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8" sId="4" ref="A28:XFD28" action="deleteRow">
    <rfmt sheetId="4" xfDxf="1" sqref="A28:XFD28" start="0" length="0"/>
    <rcc rId="0" sId="4">
      <nc r="A28">
        <v>28</v>
      </nc>
    </rcc>
    <rfmt sheetId="4" sqref="B28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69" sId="4" ref="A25:XFD25" action="deleteRow">
    <rfmt sheetId="4" xfDxf="1" sqref="A25:XFD25" start="0" length="0"/>
    <rcc rId="0" sId="4">
      <nc r="A25">
        <v>23</v>
      </nc>
    </rcc>
    <rfmt sheetId="4" sqref="B25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0" sId="4" ref="A25:XFD25" action="deleteRow">
    <rfmt sheetId="4" xfDxf="1" sqref="A25:XFD25" start="0" length="0"/>
    <rcc rId="0" sId="4">
      <nc r="A25">
        <v>24</v>
      </nc>
    </rcc>
    <rfmt sheetId="4" sqref="B25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1" sId="4" ref="A17:XFD17" action="deleteRow">
    <rfmt sheetId="4" xfDxf="1" sqref="A17:XFD17" start="0" length="0"/>
    <rcc rId="0" sId="4">
      <nc r="A17">
        <v>15</v>
      </nc>
    </rcc>
    <rfmt sheetId="4" sqref="B17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2" sId="4" ref="A17:XFD17" action="deleteRow">
    <rfmt sheetId="4" xfDxf="1" sqref="A17:XFD17" start="0" length="0"/>
    <rcc rId="0" sId="4">
      <nc r="A17">
        <v>16</v>
      </nc>
    </rcc>
    <rfmt sheetId="4" sqref="B17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3" sId="4" ref="A17:XFD17" action="deleteRow">
    <rfmt sheetId="4" xfDxf="1" sqref="A17:XFD17" start="0" length="0"/>
    <rcc rId="0" sId="4">
      <nc r="A17">
        <v>17</v>
      </nc>
    </rcc>
    <rfmt sheetId="4" sqref="B17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4" sId="4" ref="A17:XFD17" action="deleteRow">
    <rfmt sheetId="4" xfDxf="1" sqref="A17:XFD17" start="0" length="0"/>
    <rcc rId="0" sId="4">
      <nc r="A17">
        <v>18</v>
      </nc>
    </rcc>
    <rfmt sheetId="4" sqref="B17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5" sId="4" ref="A17:XFD17" action="deleteRow">
    <rfmt sheetId="4" xfDxf="1" sqref="A17:XFD17" start="0" length="0"/>
    <rcc rId="0" sId="4">
      <nc r="A17">
        <v>19</v>
      </nc>
    </rcc>
    <rfmt sheetId="4" sqref="B17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6" sId="4" ref="A13:XFD13" action="deleteRow">
    <rfmt sheetId="4" xfDxf="1" sqref="A13:XFD13" start="0" length="0"/>
    <rcc rId="0" sId="4">
      <nc r="A13">
        <v>11</v>
      </nc>
    </rcc>
    <rfmt sheetId="4" sqref="B13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277" sId="4" ref="A7:XFD7" action="deleteRow">
    <rfmt sheetId="4" xfDxf="1" sqref="A7:XFD7" start="0" length="0"/>
    <rcc rId="0" sId="4">
      <nc r="A7">
        <v>5</v>
      </nc>
    </rcc>
    <rfmt sheetId="4" sqref="B7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78" sId="4">
    <oc r="A7">
      <v>6</v>
    </oc>
    <nc r="A7">
      <v>5</v>
    </nc>
  </rcc>
  <rcc rId="7279" sId="4">
    <oc r="A8">
      <v>7</v>
    </oc>
    <nc r="A8">
      <v>6</v>
    </nc>
  </rcc>
  <rcc rId="7280" sId="4">
    <oc r="A9">
      <v>8</v>
    </oc>
    <nc r="A9">
      <v>7</v>
    </nc>
  </rcc>
  <rcc rId="7281" sId="4">
    <oc r="A10">
      <v>9</v>
    </oc>
    <nc r="A10">
      <v>8</v>
    </nc>
  </rcc>
  <rcc rId="7282" sId="4">
    <oc r="A11">
      <v>10</v>
    </oc>
    <nc r="A11">
      <v>9</v>
    </nc>
  </rcc>
  <rcc rId="7283" sId="4">
    <oc r="A12">
      <v>12</v>
    </oc>
    <nc r="A12">
      <v>10</v>
    </nc>
  </rcc>
  <rcc rId="7284" sId="4">
    <oc r="A13">
      <v>13</v>
    </oc>
    <nc r="A13">
      <v>11</v>
    </nc>
  </rcc>
  <rcc rId="7285" sId="4">
    <oc r="A14">
      <v>14</v>
    </oc>
    <nc r="A14">
      <v>12</v>
    </nc>
  </rcc>
  <rcc rId="7286" sId="4">
    <oc r="A15">
      <v>20</v>
    </oc>
    <nc r="A15">
      <v>13</v>
    </nc>
  </rcc>
  <rcc rId="7287" sId="4">
    <oc r="A16">
      <v>21</v>
    </oc>
    <nc r="A16">
      <v>14</v>
    </nc>
  </rcc>
  <rcc rId="7288" sId="4">
    <oc r="A17">
      <v>22</v>
    </oc>
    <nc r="A17">
      <v>15</v>
    </nc>
  </rcc>
  <rcc rId="7289" sId="4">
    <oc r="A18">
      <v>25</v>
    </oc>
    <nc r="A18">
      <v>16</v>
    </nc>
  </rcc>
  <rcc rId="7290" sId="4">
    <oc r="A19">
      <v>29</v>
    </oc>
    <nc r="A19">
      <v>17</v>
    </nc>
  </rcc>
  <rcc rId="7291" sId="4">
    <oc r="A20">
      <v>30</v>
    </oc>
    <nc r="A20">
      <v>18</v>
    </nc>
  </rcc>
  <rcc rId="7292" sId="4">
    <oc r="A21">
      <v>31</v>
    </oc>
    <nc r="A21">
      <v>19</v>
    </nc>
  </rcc>
  <rcc rId="7293" sId="4">
    <oc r="A22">
      <v>33</v>
    </oc>
    <nc r="A22">
      <v>20</v>
    </nc>
  </rcc>
  <rcc rId="7294" sId="4">
    <oc r="A23">
      <v>34</v>
    </oc>
    <nc r="A23">
      <v>21</v>
    </nc>
  </rcc>
  <rcc rId="7295" sId="4">
    <oc r="A24">
      <v>35</v>
    </oc>
    <nc r="A24">
      <v>22</v>
    </nc>
  </rcc>
  <rcc rId="7296" sId="4">
    <oc r="A25">
      <v>36</v>
    </oc>
    <nc r="A25">
      <v>23</v>
    </nc>
  </rcc>
  <rcc rId="7297" sId="4">
    <oc r="A26">
      <v>38</v>
    </oc>
    <nc r="A26">
      <v>24</v>
    </nc>
  </rcc>
  <rcc rId="7298" sId="4">
    <oc r="A27">
      <v>39</v>
    </oc>
    <nc r="A27">
      <v>25</v>
    </nc>
  </rcc>
  <rcc rId="7299" sId="4">
    <oc r="A28">
      <v>40</v>
    </oc>
    <nc r="A28">
      <v>26</v>
    </nc>
  </rcc>
  <rcc rId="7300" sId="4">
    <oc r="A29">
      <v>41</v>
    </oc>
    <nc r="A29">
      <v>27</v>
    </nc>
  </rcc>
  <rcc rId="7301" sId="4">
    <oc r="A30">
      <v>42</v>
    </oc>
    <nc r="A30">
      <v>28</v>
    </nc>
  </rcc>
  <rcc rId="7302" sId="4">
    <oc r="A31">
      <v>43</v>
    </oc>
    <nc r="A31">
      <v>29</v>
    </nc>
  </rcc>
  <rcc rId="7303" sId="4">
    <oc r="A32">
      <v>44</v>
    </oc>
    <nc r="A32">
      <v>30</v>
    </nc>
  </rcc>
  <rcc rId="7304" sId="4">
    <oc r="A33">
      <v>45</v>
    </oc>
    <nc r="A33">
      <v>31</v>
    </nc>
  </rcc>
  <rcc rId="7305" sId="4">
    <oc r="A34">
      <v>46</v>
    </oc>
    <nc r="A34">
      <v>32</v>
    </nc>
  </rcc>
  <rcc rId="7306" sId="4">
    <oc r="A35">
      <v>47</v>
    </oc>
    <nc r="A35">
      <v>33</v>
    </nc>
  </rcc>
  <rcc rId="7307" sId="4">
    <oc r="A36">
      <v>48</v>
    </oc>
    <nc r="A36">
      <v>34</v>
    </nc>
  </rcc>
  <rcc rId="7308" sId="4">
    <oc r="A37">
      <v>49</v>
    </oc>
    <nc r="A37">
      <v>35</v>
    </nc>
  </rcc>
  <rcc rId="7309" sId="4">
    <oc r="A38">
      <v>50</v>
    </oc>
    <nc r="A38">
      <v>36</v>
    </nc>
  </rcc>
  <rcc rId="7310" sId="4">
    <oc r="A39">
      <v>51</v>
    </oc>
    <nc r="A39">
      <v>37</v>
    </nc>
  </rcc>
  <rcc rId="7311" sId="4">
    <oc r="A40">
      <v>52</v>
    </oc>
    <nc r="A40">
      <v>38</v>
    </nc>
  </rcc>
  <rcc rId="7312" sId="4">
    <oc r="A41">
      <v>53</v>
    </oc>
    <nc r="A41">
      <v>39</v>
    </nc>
  </rcc>
  <rcc rId="7313" sId="4">
    <oc r="A42">
      <v>54</v>
    </oc>
    <nc r="A42">
      <v>40</v>
    </nc>
  </rcc>
  <rcc rId="7314" sId="4">
    <oc r="A43">
      <v>55</v>
    </oc>
    <nc r="A43">
      <v>41</v>
    </nc>
  </rcc>
  <rcc rId="7315" sId="4">
    <oc r="A44">
      <v>56</v>
    </oc>
    <nc r="A44">
      <v>42</v>
    </nc>
  </rcc>
  <rcc rId="7316" sId="4">
    <oc r="A45">
      <v>57</v>
    </oc>
    <nc r="A45">
      <v>43</v>
    </nc>
  </rcc>
  <rcc rId="7317" sId="4">
    <oc r="A46">
      <v>58</v>
    </oc>
    <nc r="A46">
      <v>44</v>
    </nc>
  </rcc>
  <rcc rId="7318" sId="4">
    <oc r="A47">
      <v>59</v>
    </oc>
    <nc r="A47">
      <v>45</v>
    </nc>
  </rcc>
  <rcc rId="7319" sId="4">
    <oc r="A48">
      <v>60</v>
    </oc>
    <nc r="A48">
      <v>46</v>
    </nc>
  </rcc>
  <rcc rId="7320" sId="4">
    <oc r="A49">
      <v>69</v>
    </oc>
    <nc r="A49">
      <v>47</v>
    </nc>
  </rcc>
  <rcc rId="7321" sId="4">
    <oc r="A50">
      <v>70</v>
    </oc>
    <nc r="A50">
      <v>48</v>
    </nc>
  </rcc>
  <rcc rId="7322" sId="4">
    <oc r="A51">
      <v>71</v>
    </oc>
    <nc r="A51">
      <v>49</v>
    </nc>
  </rcc>
  <rcc rId="7323" sId="4">
    <oc r="A52">
      <v>72</v>
    </oc>
    <nc r="A52">
      <v>50</v>
    </nc>
  </rcc>
  <rcc rId="7324" sId="4">
    <oc r="A53">
      <v>73</v>
    </oc>
    <nc r="A53">
      <v>51</v>
    </nc>
  </rcc>
  <rcc rId="7325" sId="4">
    <oc r="A54">
      <v>74</v>
    </oc>
    <nc r="A54">
      <v>52</v>
    </nc>
  </rcc>
  <rcc rId="7326" sId="4">
    <oc r="A55">
      <v>75</v>
    </oc>
    <nc r="A55">
      <v>53</v>
    </nc>
  </rcc>
  <rcc rId="7327" sId="4">
    <oc r="A56">
      <v>78</v>
    </oc>
    <nc r="A56">
      <v>54</v>
    </nc>
  </rcc>
  <rcc rId="7328" sId="4">
    <oc r="A57">
      <v>82</v>
    </oc>
    <nc r="A57">
      <v>55</v>
    </nc>
  </rcc>
  <rcc rId="7329" sId="4">
    <oc r="A58">
      <v>87</v>
    </oc>
    <nc r="A58">
      <v>56</v>
    </nc>
  </rcc>
  <rcc rId="7330" sId="4">
    <oc r="A59">
      <v>103</v>
    </oc>
    <nc r="A59">
      <v>57</v>
    </nc>
  </rcc>
  <rcc rId="7331" sId="4">
    <oc r="A60">
      <v>104</v>
    </oc>
    <nc r="A60">
      <v>58</v>
    </nc>
  </rcc>
  <rcc rId="7332" sId="4">
    <oc r="A61">
      <v>106</v>
    </oc>
    <nc r="A61">
      <v>59</v>
    </nc>
  </rcc>
  <rcc rId="7333" sId="4">
    <oc r="A62">
      <v>108</v>
    </oc>
    <nc r="A62">
      <v>60</v>
    </nc>
  </rcc>
  <rcc rId="7334" sId="4">
    <oc r="A63">
      <v>111</v>
    </oc>
    <nc r="A63">
      <v>61</v>
    </nc>
  </rcc>
  <rcc rId="7335" sId="4">
    <oc r="A64">
      <v>113</v>
    </oc>
    <nc r="A64">
      <v>62</v>
    </nc>
  </rcc>
  <rcc rId="7336" sId="4">
    <oc r="A65">
      <v>114</v>
    </oc>
    <nc r="A65">
      <v>63</v>
    </nc>
  </rcc>
  <rcc rId="7337" sId="4">
    <oc r="A66">
      <v>115</v>
    </oc>
    <nc r="A66">
      <v>64</v>
    </nc>
  </rcc>
  <rcc rId="7338" sId="4">
    <oc r="A67">
      <v>122</v>
    </oc>
    <nc r="A67">
      <v>65</v>
    </nc>
  </rcc>
  <rcc rId="7339" sId="4">
    <oc r="A68">
      <v>126</v>
    </oc>
    <nc r="A68">
      <v>66</v>
    </nc>
  </rcc>
  <rcc rId="7340" sId="4">
    <oc r="A69">
      <v>127</v>
    </oc>
    <nc r="A69">
      <v>67</v>
    </nc>
  </rcc>
  <rcc rId="7341" sId="4">
    <oc r="A70">
      <v>128</v>
    </oc>
    <nc r="A70">
      <v>68</v>
    </nc>
  </rcc>
  <rcc rId="7342" sId="4">
    <oc r="A71">
      <v>132</v>
    </oc>
    <nc r="A71">
      <v>69</v>
    </nc>
  </rcc>
  <rcc rId="7343" sId="4">
    <oc r="A72">
      <v>136</v>
    </oc>
    <nc r="A72">
      <v>70</v>
    </nc>
  </rcc>
  <rcc rId="7344" sId="4">
    <oc r="A73">
      <v>137</v>
    </oc>
    <nc r="A73">
      <v>71</v>
    </nc>
  </rcc>
  <rcc rId="7345" sId="4">
    <oc r="A74">
      <v>138</v>
    </oc>
    <nc r="A74">
      <v>72</v>
    </nc>
  </rcc>
  <rcc rId="7346" sId="4">
    <oc r="A75">
      <v>139</v>
    </oc>
    <nc r="A75">
      <v>73</v>
    </nc>
  </rcc>
  <rcc rId="7347" sId="4">
    <oc r="A76">
      <v>140</v>
    </oc>
    <nc r="A76">
      <v>74</v>
    </nc>
  </rcc>
  <rcc rId="7348" sId="4">
    <oc r="A77">
      <v>141</v>
    </oc>
    <nc r="A77">
      <v>75</v>
    </nc>
  </rcc>
  <rcc rId="7349" sId="4">
    <oc r="A78">
      <v>142</v>
    </oc>
    <nc r="A78">
      <v>76</v>
    </nc>
  </rcc>
  <rcc rId="7350" sId="4">
    <oc r="A79">
      <v>143</v>
    </oc>
    <nc r="A79">
      <v>77</v>
    </nc>
  </rcc>
  <rcc rId="7351" sId="4">
    <oc r="A80">
      <v>144</v>
    </oc>
    <nc r="A80">
      <v>78</v>
    </nc>
  </rcc>
  <rcc rId="7352" sId="4">
    <oc r="A81">
      <v>145</v>
    </oc>
    <nc r="A81">
      <v>79</v>
    </nc>
  </rcc>
  <rcc rId="7353" sId="4">
    <oc r="A82">
      <v>146</v>
    </oc>
    <nc r="A82">
      <v>80</v>
    </nc>
  </rcc>
  <rcc rId="7354" sId="4">
    <oc r="A83">
      <v>147</v>
    </oc>
    <nc r="A83">
      <v>81</v>
    </nc>
  </rcc>
  <rcc rId="7355" sId="4">
    <oc r="A84">
      <v>148</v>
    </oc>
    <nc r="A84">
      <v>82</v>
    </nc>
  </rcc>
  <rcc rId="7356" sId="4">
    <oc r="A85">
      <v>149</v>
    </oc>
    <nc r="A85">
      <v>83</v>
    </nc>
  </rcc>
  <rcc rId="7357" sId="4">
    <oc r="A86">
      <v>150</v>
    </oc>
    <nc r="A86">
      <v>84</v>
    </nc>
  </rcc>
  <rcc rId="7358" sId="4">
    <oc r="A87">
      <v>151</v>
    </oc>
    <nc r="A87">
      <v>85</v>
    </nc>
  </rcc>
  <rcc rId="7359" sId="4">
    <oc r="A88">
      <v>152</v>
    </oc>
    <nc r="A88">
      <v>86</v>
    </nc>
  </rcc>
  <rcc rId="7360" sId="4">
    <oc r="A89">
      <v>153</v>
    </oc>
    <nc r="A89">
      <v>87</v>
    </nc>
  </rcc>
  <rcc rId="7361" sId="4">
    <oc r="A90">
      <v>154</v>
    </oc>
    <nc r="A90">
      <v>88</v>
    </nc>
  </rcc>
  <rcc rId="7362" sId="4">
    <oc r="A91">
      <v>155</v>
    </oc>
    <nc r="A91">
      <v>89</v>
    </nc>
  </rcc>
  <rcc rId="7363" sId="4">
    <oc r="A92">
      <v>156</v>
    </oc>
    <nc r="A92">
      <v>90</v>
    </nc>
  </rcc>
  <rcc rId="7364" sId="4">
    <oc r="A93">
      <v>157</v>
    </oc>
    <nc r="A93">
      <v>91</v>
    </nc>
  </rcc>
  <rcc rId="7365" sId="4">
    <oc r="A94">
      <v>158</v>
    </oc>
    <nc r="A94">
      <v>92</v>
    </nc>
  </rcc>
  <rcc rId="7366" sId="4">
    <oc r="A95">
      <v>159</v>
    </oc>
    <nc r="A95">
      <v>93</v>
    </nc>
  </rcc>
  <rcc rId="7367" sId="4">
    <oc r="A96">
      <v>160</v>
    </oc>
    <nc r="A96">
      <v>94</v>
    </nc>
  </rcc>
  <rcc rId="7368" sId="4">
    <oc r="A97">
      <v>161</v>
    </oc>
    <nc r="A97">
      <v>95</v>
    </nc>
  </rcc>
  <rcc rId="7369" sId="4">
    <oc r="A98">
      <v>162</v>
    </oc>
    <nc r="A98">
      <v>96</v>
    </nc>
  </rcc>
  <rcc rId="7370" sId="4">
    <oc r="A99">
      <v>163</v>
    </oc>
    <nc r="A99">
      <v>97</v>
    </nc>
  </rcc>
  <rcc rId="7371" sId="4">
    <oc r="A100">
      <v>164</v>
    </oc>
    <nc r="A100">
      <v>98</v>
    </nc>
  </rcc>
  <rcc rId="7372" sId="4">
    <oc r="A101">
      <v>165</v>
    </oc>
    <nc r="A101">
      <v>99</v>
    </nc>
  </rcc>
  <rcc rId="7373" sId="4">
    <oc r="A102">
      <v>166</v>
    </oc>
    <nc r="A102">
      <v>100</v>
    </nc>
  </rcc>
  <rcc rId="7374" sId="4">
    <oc r="A103">
      <v>167</v>
    </oc>
    <nc r="A103">
      <v>101</v>
    </nc>
  </rcc>
  <rcc rId="7375" sId="4">
    <oc r="A104">
      <v>168</v>
    </oc>
    <nc r="A104">
      <v>102</v>
    </nc>
  </rcc>
  <rcc rId="7376" sId="4">
    <oc r="A105">
      <v>169</v>
    </oc>
    <nc r="A105">
      <v>103</v>
    </nc>
  </rcc>
  <rcc rId="7377" sId="4">
    <oc r="A106">
      <v>170</v>
    </oc>
    <nc r="A106">
      <v>104</v>
    </nc>
  </rcc>
  <rcc rId="7378" sId="4">
    <oc r="A107">
      <v>171</v>
    </oc>
    <nc r="A107">
      <v>105</v>
    </nc>
  </rcc>
  <rcc rId="7379" sId="4">
    <oc r="A108">
      <v>172</v>
    </oc>
    <nc r="A108">
      <v>106</v>
    </nc>
  </rcc>
  <rcc rId="7380" sId="4">
    <oc r="A109">
      <v>173</v>
    </oc>
    <nc r="A109">
      <v>107</v>
    </nc>
  </rcc>
  <rcc rId="7381" sId="4">
    <oc r="A110">
      <v>174</v>
    </oc>
    <nc r="A110">
      <v>108</v>
    </nc>
  </rcc>
  <rcc rId="7382" sId="4">
    <oc r="A111">
      <v>175</v>
    </oc>
    <nc r="A111">
      <v>109</v>
    </nc>
  </rcc>
  <rcc rId="7383" sId="4">
    <oc r="A112">
      <v>176</v>
    </oc>
    <nc r="A112">
      <v>110</v>
    </nc>
  </rcc>
  <rcc rId="7384" sId="4">
    <oc r="A113">
      <v>177</v>
    </oc>
    <nc r="A113">
      <v>111</v>
    </nc>
  </rcc>
  <rcc rId="7385" sId="4">
    <oc r="A114">
      <v>178</v>
    </oc>
    <nc r="A114">
      <v>112</v>
    </nc>
  </rcc>
  <rcc rId="7386" sId="4">
    <oc r="A115">
      <v>179</v>
    </oc>
    <nc r="A115">
      <v>113</v>
    </nc>
  </rcc>
  <rcc rId="7387" sId="4">
    <oc r="A116">
      <v>180</v>
    </oc>
    <nc r="A116">
      <v>114</v>
    </nc>
  </rcc>
  <rcc rId="7388" sId="4">
    <oc r="A117">
      <v>181</v>
    </oc>
    <nc r="A117">
      <v>115</v>
    </nc>
  </rcc>
  <rcc rId="7389" sId="4">
    <oc r="A118">
      <v>182</v>
    </oc>
    <nc r="A118">
      <v>116</v>
    </nc>
  </rcc>
  <rcc rId="7390" sId="4">
    <oc r="A119">
      <v>183</v>
    </oc>
    <nc r="A119">
      <v>117</v>
    </nc>
  </rcc>
  <rcc rId="7391" sId="4">
    <oc r="A120">
      <v>184</v>
    </oc>
    <nc r="A120">
      <v>118</v>
    </nc>
  </rcc>
  <rcc rId="7392" sId="4">
    <oc r="A121">
      <v>185</v>
    </oc>
    <nc r="A121">
      <v>119</v>
    </nc>
  </rcc>
  <rcc rId="7393" sId="4">
    <oc r="A122">
      <v>186</v>
    </oc>
    <nc r="A122">
      <v>120</v>
    </nc>
  </rcc>
  <rcc rId="7394" sId="4">
    <oc r="A123">
      <v>187</v>
    </oc>
    <nc r="A123">
      <v>121</v>
    </nc>
  </rcc>
  <rcc rId="7395" sId="4">
    <oc r="A124">
      <v>188</v>
    </oc>
    <nc r="A124">
      <v>122</v>
    </nc>
  </rcc>
  <rcc rId="7396" sId="4">
    <oc r="A125">
      <v>189</v>
    </oc>
    <nc r="A125">
      <v>123</v>
    </nc>
  </rcc>
  <rcc rId="7397" sId="4">
    <oc r="A126">
      <v>190</v>
    </oc>
    <nc r="A126">
      <v>124</v>
    </nc>
  </rcc>
  <rcc rId="7398" sId="4">
    <oc r="A127">
      <v>191</v>
    </oc>
    <nc r="A127">
      <v>125</v>
    </nc>
  </rcc>
  <rcc rId="7399" sId="4">
    <oc r="A128">
      <v>192</v>
    </oc>
    <nc r="A128">
      <v>126</v>
    </nc>
  </rcc>
  <rcc rId="7400" sId="4">
    <oc r="A129">
      <v>193</v>
    </oc>
    <nc r="A129">
      <v>127</v>
    </nc>
  </rcc>
  <rcc rId="7401" sId="4">
    <oc r="A130">
      <v>194</v>
    </oc>
    <nc r="A130">
      <v>128</v>
    </nc>
  </rcc>
  <rcc rId="7402" sId="4">
    <oc r="A131">
      <v>195</v>
    </oc>
    <nc r="A131">
      <v>129</v>
    </nc>
  </rcc>
  <rcc rId="7403" sId="4">
    <oc r="A132">
      <v>196</v>
    </oc>
    <nc r="A132">
      <v>130</v>
    </nc>
  </rcc>
  <rcc rId="7404" sId="4">
    <oc r="A133">
      <v>197</v>
    </oc>
    <nc r="A133">
      <v>131</v>
    </nc>
  </rcc>
  <rcc rId="7405" sId="4">
    <oc r="A134">
      <v>198</v>
    </oc>
    <nc r="A134">
      <v>132</v>
    </nc>
  </rcc>
  <rcc rId="7406" sId="4">
    <oc r="A135">
      <v>199</v>
    </oc>
    <nc r="A135">
      <v>133</v>
    </nc>
  </rcc>
  <rcc rId="7407" sId="4">
    <oc r="A136">
      <v>200</v>
    </oc>
    <nc r="A136">
      <v>134</v>
    </nc>
  </rcc>
  <rcc rId="7408" sId="4">
    <oc r="A137">
      <v>201</v>
    </oc>
    <nc r="A137">
      <v>135</v>
    </nc>
  </rcc>
  <rcc rId="7409" sId="4">
    <oc r="A138">
      <v>202</v>
    </oc>
    <nc r="A138">
      <v>136</v>
    </nc>
  </rcc>
  <rcc rId="7410" sId="4">
    <oc r="A139">
      <v>203</v>
    </oc>
    <nc r="A139">
      <v>137</v>
    </nc>
  </rcc>
  <rcc rId="7411" sId="4">
    <oc r="A140">
      <v>204</v>
    </oc>
    <nc r="A140">
      <v>138</v>
    </nc>
  </rcc>
  <rcc rId="7412" sId="4">
    <oc r="A141">
      <v>205</v>
    </oc>
    <nc r="A141">
      <v>139</v>
    </nc>
  </rcc>
  <rcc rId="7413" sId="4">
    <oc r="A142">
      <v>206</v>
    </oc>
    <nc r="A142">
      <v>140</v>
    </nc>
  </rcc>
  <rcc rId="7414" sId="4">
    <oc r="A143">
      <v>207</v>
    </oc>
    <nc r="A143">
      <v>141</v>
    </nc>
  </rcc>
  <rcc rId="7415" sId="4">
    <oc r="A144">
      <v>208</v>
    </oc>
    <nc r="A144">
      <v>142</v>
    </nc>
  </rcc>
  <rcc rId="7416" sId="4">
    <oc r="A145">
      <v>209</v>
    </oc>
    <nc r="A145">
      <v>143</v>
    </nc>
  </rcc>
  <rcc rId="7417" sId="4">
    <oc r="A146">
      <v>210</v>
    </oc>
    <nc r="A146">
      <v>144</v>
    </nc>
  </rcc>
  <rcc rId="7418" sId="4">
    <oc r="A147">
      <v>211</v>
    </oc>
    <nc r="A147">
      <v>145</v>
    </nc>
  </rcc>
  <rcc rId="7419" sId="4">
    <oc r="A148">
      <v>212</v>
    </oc>
    <nc r="A148">
      <v>146</v>
    </nc>
  </rcc>
  <rcc rId="7420" sId="4">
    <oc r="A149">
      <v>213</v>
    </oc>
    <nc r="A149">
      <v>147</v>
    </nc>
  </rcc>
  <rcc rId="7421" sId="4">
    <oc r="A150">
      <v>214</v>
    </oc>
    <nc r="A150">
      <v>148</v>
    </nc>
  </rcc>
  <rcc rId="7422" sId="4">
    <oc r="A151">
      <v>215</v>
    </oc>
    <nc r="A151">
      <v>149</v>
    </nc>
  </rcc>
  <rcc rId="7423" sId="4">
    <oc r="A152">
      <v>216</v>
    </oc>
    <nc r="A152">
      <v>150</v>
    </nc>
  </rcc>
  <rcc rId="7424" sId="4">
    <oc r="A153">
      <v>217</v>
    </oc>
    <nc r="A153">
      <v>151</v>
    </nc>
  </rcc>
  <rcc rId="7425" sId="4">
    <oc r="A154">
      <v>218</v>
    </oc>
    <nc r="A154">
      <v>152</v>
    </nc>
  </rcc>
  <rcc rId="7426" sId="4">
    <oc r="A155">
      <v>219</v>
    </oc>
    <nc r="A155">
      <v>153</v>
    </nc>
  </rcc>
  <rcc rId="7427" sId="4">
    <oc r="A156">
      <v>220</v>
    </oc>
    <nc r="A156">
      <v>154</v>
    </nc>
  </rcc>
  <rcc rId="7428" sId="4">
    <oc r="A157">
      <v>221</v>
    </oc>
    <nc r="A157">
      <v>155</v>
    </nc>
  </rcc>
  <rcc rId="7429" sId="4">
    <oc r="A158">
      <v>222</v>
    </oc>
    <nc r="A158">
      <v>156</v>
    </nc>
  </rcc>
  <rcc rId="7430" sId="4">
    <oc r="A159">
      <v>223</v>
    </oc>
    <nc r="A159">
      <v>157</v>
    </nc>
  </rcc>
  <rcc rId="7431" sId="4">
    <oc r="A160">
      <v>224</v>
    </oc>
    <nc r="A160">
      <v>158</v>
    </nc>
  </rcc>
  <rcc rId="7432" sId="4">
    <oc r="A161">
      <v>225</v>
    </oc>
    <nc r="A161">
      <v>159</v>
    </nc>
  </rcc>
  <rcc rId="7433" sId="4">
    <oc r="A162">
      <v>226</v>
    </oc>
    <nc r="A162">
      <v>160</v>
    </nc>
  </rcc>
  <rcc rId="7434" sId="4">
    <oc r="A163">
      <v>227</v>
    </oc>
    <nc r="A163">
      <v>161</v>
    </nc>
  </rcc>
  <rcc rId="7435" sId="4">
    <oc r="A164">
      <v>228</v>
    </oc>
    <nc r="A164">
      <v>162</v>
    </nc>
  </rcc>
  <rcc rId="7436" sId="4">
    <oc r="A165">
      <v>229</v>
    </oc>
    <nc r="A165">
      <v>163</v>
    </nc>
  </rcc>
  <rcc rId="7437" sId="4">
    <oc r="A166">
      <v>230</v>
    </oc>
    <nc r="A166">
      <v>164</v>
    </nc>
  </rcc>
  <rcc rId="7438" sId="4">
    <oc r="A167">
      <v>231</v>
    </oc>
    <nc r="A167">
      <v>165</v>
    </nc>
  </rcc>
  <rcc rId="7439" sId="4">
    <oc r="A168">
      <v>232</v>
    </oc>
    <nc r="A168">
      <v>166</v>
    </nc>
  </rcc>
  <rcc rId="7440" sId="4">
    <oc r="A169">
      <v>233</v>
    </oc>
    <nc r="A169">
      <v>167</v>
    </nc>
  </rcc>
  <rcc rId="7441" sId="4">
    <oc r="A170">
      <v>234</v>
    </oc>
    <nc r="A170">
      <v>168</v>
    </nc>
  </rcc>
  <rcc rId="7442" sId="4">
    <oc r="A171">
      <v>235</v>
    </oc>
    <nc r="A171">
      <v>169</v>
    </nc>
  </rcc>
  <rcc rId="7443" sId="4">
    <oc r="A172">
      <v>236</v>
    </oc>
    <nc r="A172">
      <v>170</v>
    </nc>
  </rcc>
  <rcc rId="7444" sId="4">
    <oc r="A173">
      <v>237</v>
    </oc>
    <nc r="A173">
      <v>171</v>
    </nc>
  </rcc>
  <rcc rId="7445" sId="4">
    <oc r="A174">
      <v>238</v>
    </oc>
    <nc r="A174">
      <v>172</v>
    </nc>
  </rcc>
  <rcc rId="7446" sId="4">
    <oc r="A175">
      <v>239</v>
    </oc>
    <nc r="A175">
      <v>173</v>
    </nc>
  </rcc>
  <rcc rId="7447" sId="4">
    <oc r="A176">
      <v>240</v>
    </oc>
    <nc r="A176">
      <v>174</v>
    </nc>
  </rcc>
  <rcc rId="7448" sId="4">
    <oc r="A177">
      <v>241</v>
    </oc>
    <nc r="A177">
      <v>175</v>
    </nc>
  </rcc>
  <rcc rId="7449" sId="4">
    <oc r="A178">
      <v>242</v>
    </oc>
    <nc r="A178">
      <v>176</v>
    </nc>
  </rcc>
  <rcc rId="7450" sId="4">
    <oc r="A179">
      <v>243</v>
    </oc>
    <nc r="A179">
      <v>177</v>
    </nc>
  </rcc>
  <rcc rId="7451" sId="4">
    <oc r="A180">
      <v>244</v>
    </oc>
    <nc r="A180">
      <v>178</v>
    </nc>
  </rcc>
  <rcc rId="7452" sId="4">
    <oc r="A181">
      <v>245</v>
    </oc>
    <nc r="A181">
      <v>179</v>
    </nc>
  </rcc>
  <rcc rId="7453" sId="4">
    <oc r="A182">
      <v>246</v>
    </oc>
    <nc r="A182">
      <v>180</v>
    </nc>
  </rcc>
  <rcc rId="7454" sId="4">
    <oc r="A183">
      <v>247</v>
    </oc>
    <nc r="A183">
      <v>181</v>
    </nc>
  </rcc>
  <rcc rId="7455" sId="4">
    <oc r="A184">
      <v>248</v>
    </oc>
    <nc r="A184">
      <v>182</v>
    </nc>
  </rcc>
  <rcc rId="7456" sId="4">
    <oc r="A185">
      <v>249</v>
    </oc>
    <nc r="A185">
      <v>183</v>
    </nc>
  </rcc>
  <rcc rId="7457" sId="4">
    <oc r="A186">
      <v>250</v>
    </oc>
    <nc r="A186">
      <v>184</v>
    </nc>
  </rcc>
  <rcc rId="7458" sId="4">
    <oc r="A187">
      <v>251</v>
    </oc>
    <nc r="A187">
      <v>185</v>
    </nc>
  </rcc>
  <rcc rId="7459" sId="4">
    <oc r="A188">
      <v>252</v>
    </oc>
    <nc r="A188">
      <v>186</v>
    </nc>
  </rcc>
  <rcc rId="7460" sId="4">
    <oc r="A189">
      <v>253</v>
    </oc>
    <nc r="A189">
      <v>187</v>
    </nc>
  </rcc>
  <rcc rId="7461" sId="4">
    <oc r="A190">
      <v>254</v>
    </oc>
    <nc r="A190">
      <v>188</v>
    </nc>
  </rcc>
  <rcc rId="7462" sId="4">
    <oc r="A191">
      <v>255</v>
    </oc>
    <nc r="A191">
      <v>189</v>
    </nc>
  </rcc>
  <rcc rId="7463" sId="4">
    <oc r="A192">
      <v>256</v>
    </oc>
    <nc r="A192">
      <v>190</v>
    </nc>
  </rcc>
  <rcc rId="7464" sId="4">
    <oc r="A193">
      <v>257</v>
    </oc>
    <nc r="A193">
      <v>191</v>
    </nc>
  </rcc>
  <rcc rId="7465" sId="4">
    <oc r="A194">
      <v>258</v>
    </oc>
    <nc r="A194">
      <v>192</v>
    </nc>
  </rcc>
  <rcc rId="7466" sId="4">
    <oc r="A195">
      <v>259</v>
    </oc>
    <nc r="A195">
      <v>193</v>
    </nc>
  </rcc>
  <rcc rId="7467" sId="4">
    <oc r="A196">
      <v>260</v>
    </oc>
    <nc r="A196">
      <v>194</v>
    </nc>
  </rcc>
  <rcc rId="7468" sId="4">
    <oc r="A197">
      <v>261</v>
    </oc>
    <nc r="A197">
      <v>195</v>
    </nc>
  </rcc>
  <rcc rId="7469" sId="4">
    <oc r="A198">
      <v>262</v>
    </oc>
    <nc r="A198">
      <v>196</v>
    </nc>
  </rcc>
  <rcc rId="7470" sId="4">
    <oc r="A199">
      <v>263</v>
    </oc>
    <nc r="A199">
      <v>197</v>
    </nc>
  </rcc>
  <rcc rId="7471" sId="4">
    <oc r="A200">
      <v>264</v>
    </oc>
    <nc r="A200">
      <v>198</v>
    </nc>
  </rcc>
  <rcc rId="7472" sId="4">
    <oc r="A201">
      <v>265</v>
    </oc>
    <nc r="A201">
      <v>199</v>
    </nc>
  </rcc>
  <rcc rId="7473" sId="4">
    <oc r="A202">
      <v>266</v>
    </oc>
    <nc r="A202">
      <v>200</v>
    </nc>
  </rcc>
  <rcc rId="7474" sId="4">
    <oc r="A203">
      <v>267</v>
    </oc>
    <nc r="A203">
      <v>201</v>
    </nc>
  </rcc>
  <rcc rId="7475" sId="4">
    <oc r="A204">
      <v>268</v>
    </oc>
    <nc r="A204">
      <v>202</v>
    </nc>
  </rcc>
  <rcc rId="7476" sId="4">
    <oc r="A205">
      <v>269</v>
    </oc>
    <nc r="A205">
      <v>203</v>
    </nc>
  </rcc>
  <rcc rId="7477" sId="4">
    <oc r="A206">
      <v>270</v>
    </oc>
    <nc r="A206">
      <v>204</v>
    </nc>
  </rcc>
  <rcc rId="7478" sId="4">
    <oc r="A207">
      <v>271</v>
    </oc>
    <nc r="A207">
      <v>205</v>
    </nc>
  </rcc>
  <rcc rId="7479" sId="4">
    <oc r="A208">
      <v>272</v>
    </oc>
    <nc r="A208">
      <v>206</v>
    </nc>
  </rcc>
  <rcc rId="7480" sId="4">
    <oc r="A209">
      <v>273</v>
    </oc>
    <nc r="A209">
      <v>207</v>
    </nc>
  </rcc>
  <rcc rId="7481" sId="4">
    <oc r="A210">
      <v>274</v>
    </oc>
    <nc r="A210">
      <v>208</v>
    </nc>
  </rcc>
  <rcc rId="7482" sId="4">
    <oc r="A211">
      <v>275</v>
    </oc>
    <nc r="A211">
      <v>209</v>
    </nc>
  </rcc>
  <rcc rId="7483" sId="4">
    <oc r="A212">
      <v>276</v>
    </oc>
    <nc r="A212">
      <v>210</v>
    </nc>
  </rcc>
  <rcc rId="7484" sId="4">
    <oc r="A213">
      <v>277</v>
    </oc>
    <nc r="A213">
      <v>211</v>
    </nc>
  </rcc>
  <rcc rId="7485" sId="4">
    <oc r="A214">
      <v>278</v>
    </oc>
    <nc r="A214">
      <v>212</v>
    </nc>
  </rcc>
  <rcc rId="7486" sId="4">
    <oc r="A215">
      <v>279</v>
    </oc>
    <nc r="A215">
      <v>213</v>
    </nc>
  </rcc>
  <rcc rId="7487" sId="4">
    <oc r="A216">
      <v>280</v>
    </oc>
    <nc r="A216">
      <v>214</v>
    </nc>
  </rcc>
  <rcc rId="7488" sId="4">
    <oc r="A217">
      <v>281</v>
    </oc>
    <nc r="A217">
      <v>215</v>
    </nc>
  </rcc>
  <rcc rId="7489" sId="4">
    <oc r="A218">
      <v>282</v>
    </oc>
    <nc r="A218">
      <v>216</v>
    </nc>
  </rcc>
  <rcc rId="7490" sId="4">
    <oc r="A219">
      <v>283</v>
    </oc>
    <nc r="A219">
      <v>217</v>
    </nc>
  </rcc>
  <rcc rId="7491" sId="4">
    <oc r="A220">
      <v>284</v>
    </oc>
    <nc r="A220">
      <v>218</v>
    </nc>
  </rcc>
  <rcc rId="7492" sId="4">
    <oc r="A221">
      <v>285</v>
    </oc>
    <nc r="A221">
      <v>219</v>
    </nc>
  </rcc>
  <rcc rId="7493" sId="4">
    <oc r="A222">
      <v>286</v>
    </oc>
    <nc r="A222">
      <v>220</v>
    </nc>
  </rcc>
  <rcc rId="7494" sId="4">
    <oc r="A223">
      <v>287</v>
    </oc>
    <nc r="A223">
      <v>221</v>
    </nc>
  </rcc>
  <rcc rId="7495" sId="4">
    <oc r="A224">
      <v>288</v>
    </oc>
    <nc r="A224">
      <v>222</v>
    </nc>
  </rcc>
  <rcc rId="7496" sId="4">
    <oc r="A225">
      <v>289</v>
    </oc>
    <nc r="A225">
      <v>223</v>
    </nc>
  </rcc>
  <rcc rId="7497" sId="4">
    <oc r="A226">
      <v>290</v>
    </oc>
    <nc r="A226">
      <v>224</v>
    </nc>
  </rcc>
  <rcc rId="7498" sId="4">
    <oc r="A227">
      <v>291</v>
    </oc>
    <nc r="A227">
      <v>225</v>
    </nc>
  </rcc>
  <rcc rId="7499" sId="4">
    <oc r="A228">
      <v>292</v>
    </oc>
    <nc r="A228">
      <v>226</v>
    </nc>
  </rcc>
  <rcc rId="7500" sId="4">
    <oc r="A229">
      <v>293</v>
    </oc>
    <nc r="A229">
      <v>227</v>
    </nc>
  </rcc>
  <rcc rId="7501" sId="4">
    <oc r="A230">
      <v>294</v>
    </oc>
    <nc r="A230">
      <v>228</v>
    </nc>
  </rcc>
  <rcc rId="7502" sId="4">
    <oc r="A231">
      <v>295</v>
    </oc>
    <nc r="A231">
      <v>229</v>
    </nc>
  </rcc>
  <rcc rId="7503" sId="4">
    <oc r="A232">
      <v>296</v>
    </oc>
    <nc r="A232">
      <v>230</v>
    </nc>
  </rcc>
  <rcc rId="7504" sId="4">
    <oc r="A233">
      <v>297</v>
    </oc>
    <nc r="A233">
      <v>231</v>
    </nc>
  </rcc>
  <rcc rId="7505" sId="4">
    <oc r="A234">
      <v>298</v>
    </oc>
    <nc r="A234">
      <v>232</v>
    </nc>
  </rcc>
  <rcc rId="7506" sId="4">
    <oc r="A235">
      <v>299</v>
    </oc>
    <nc r="A235">
      <v>233</v>
    </nc>
  </rcc>
  <rcc rId="7507" sId="4">
    <oc r="A236">
      <v>300</v>
    </oc>
    <nc r="A236">
      <v>234</v>
    </nc>
  </rcc>
  <rcc rId="7508" sId="4">
    <oc r="A237">
      <v>301</v>
    </oc>
    <nc r="A237">
      <v>235</v>
    </nc>
  </rcc>
  <rcc rId="7509" sId="4">
    <oc r="A238">
      <v>302</v>
    </oc>
    <nc r="A238">
      <v>236</v>
    </nc>
  </rcc>
  <rcc rId="7510" sId="4">
    <oc r="A239">
      <v>303</v>
    </oc>
    <nc r="A239">
      <v>237</v>
    </nc>
  </rcc>
  <rcc rId="7511" sId="4">
    <oc r="A240">
      <v>304</v>
    </oc>
    <nc r="A240">
      <v>238</v>
    </nc>
  </rcc>
  <rcc rId="7512" sId="4">
    <oc r="A241">
      <v>305</v>
    </oc>
    <nc r="A241">
      <v>239</v>
    </nc>
  </rcc>
  <rcc rId="7513" sId="4">
    <oc r="A242">
      <v>306</v>
    </oc>
    <nc r="A242">
      <v>240</v>
    </nc>
  </rcc>
  <rcc rId="7514" sId="4">
    <oc r="A243">
      <v>307</v>
    </oc>
    <nc r="A243">
      <v>241</v>
    </nc>
  </rcc>
  <rcc rId="7515" sId="4">
    <oc r="A244">
      <v>308</v>
    </oc>
    <nc r="A244">
      <v>242</v>
    </nc>
  </rcc>
  <rcc rId="7516" sId="4">
    <oc r="A245">
      <v>309</v>
    </oc>
    <nc r="A245">
      <v>243</v>
    </nc>
  </rcc>
  <rcc rId="7517" sId="4">
    <oc r="A246">
      <v>310</v>
    </oc>
    <nc r="A246">
      <v>244</v>
    </nc>
  </rcc>
  <rcc rId="7518" sId="4">
    <oc r="A247">
      <v>311</v>
    </oc>
    <nc r="A247">
      <v>245</v>
    </nc>
  </rcc>
  <rcc rId="7519" sId="4">
    <oc r="A248">
      <v>312</v>
    </oc>
    <nc r="A248">
      <v>246</v>
    </nc>
  </rcc>
  <rcc rId="7520" sId="4">
    <oc r="A249">
      <v>313</v>
    </oc>
    <nc r="A249">
      <v>247</v>
    </nc>
  </rcc>
  <rcc rId="7521" sId="4">
    <oc r="A250">
      <v>314</v>
    </oc>
    <nc r="A250">
      <v>248</v>
    </nc>
  </rcc>
  <rcc rId="7522" sId="4">
    <oc r="A251">
      <v>315</v>
    </oc>
    <nc r="A251">
      <v>249</v>
    </nc>
  </rcc>
  <rcc rId="7523" sId="4">
    <oc r="A252">
      <v>316</v>
    </oc>
    <nc r="A252">
      <v>250</v>
    </nc>
  </rcc>
  <rcc rId="7524" sId="4">
    <oc r="A253">
      <v>317</v>
    </oc>
    <nc r="A253">
      <v>251</v>
    </nc>
  </rcc>
  <rcc rId="7525" sId="4">
    <oc r="A254">
      <v>318</v>
    </oc>
    <nc r="A254">
      <v>252</v>
    </nc>
  </rcc>
  <rcc rId="7526" sId="4">
    <oc r="A255">
      <v>319</v>
    </oc>
    <nc r="A255">
      <v>253</v>
    </nc>
  </rcc>
  <rcc rId="7527" sId="4">
    <oc r="A256">
      <v>320</v>
    </oc>
    <nc r="A256">
      <v>254</v>
    </nc>
  </rcc>
  <rcc rId="7528" sId="4">
    <oc r="A257">
      <v>321</v>
    </oc>
    <nc r="A257">
      <v>255</v>
    </nc>
  </rcc>
  <rcc rId="7529" sId="4">
    <oc r="A258">
      <v>322</v>
    </oc>
    <nc r="A258">
      <v>256</v>
    </nc>
  </rcc>
  <rcc rId="7530" sId="4">
    <oc r="A259">
      <v>323</v>
    </oc>
    <nc r="A259">
      <v>257</v>
    </nc>
  </rcc>
  <rcc rId="7531" sId="4">
    <oc r="A260">
      <v>324</v>
    </oc>
    <nc r="A260">
      <v>258</v>
    </nc>
  </rcc>
  <rcc rId="7532" sId="4">
    <oc r="A261">
      <v>325</v>
    </oc>
    <nc r="A261">
      <v>259</v>
    </nc>
  </rcc>
  <rcc rId="7533" sId="4">
    <oc r="A262">
      <v>326</v>
    </oc>
    <nc r="A262">
      <v>260</v>
    </nc>
  </rcc>
  <rcc rId="7534" sId="4">
    <oc r="A263">
      <v>327</v>
    </oc>
    <nc r="A263">
      <v>261</v>
    </nc>
  </rcc>
  <rcc rId="7535" sId="4">
    <oc r="A264">
      <v>328</v>
    </oc>
    <nc r="A264">
      <v>262</v>
    </nc>
  </rcc>
  <rcc rId="7536" sId="4">
    <oc r="A265">
      <v>329</v>
    </oc>
    <nc r="A265">
      <v>263</v>
    </nc>
  </rcc>
  <rcc rId="7537" sId="4">
    <oc r="A266">
      <v>330</v>
    </oc>
    <nc r="A266">
      <v>264</v>
    </nc>
  </rcc>
  <rcc rId="7538" sId="4">
    <oc r="A267">
      <v>331</v>
    </oc>
    <nc r="A267">
      <v>265</v>
    </nc>
  </rcc>
  <rcc rId="7539" sId="4">
    <oc r="A268">
      <v>332</v>
    </oc>
    <nc r="A268">
      <v>266</v>
    </nc>
  </rcc>
  <rcc rId="7540" sId="4">
    <oc r="A269">
      <v>333</v>
    </oc>
    <nc r="A269">
      <v>267</v>
    </nc>
  </rcc>
  <rcc rId="7541" sId="4">
    <oc r="A270">
      <v>334</v>
    </oc>
    <nc r="A270">
      <v>268</v>
    </nc>
  </rcc>
  <rcc rId="7542" sId="4">
    <oc r="A271">
      <v>335</v>
    </oc>
    <nc r="A271">
      <v>269</v>
    </nc>
  </rcc>
  <rcc rId="7543" sId="4">
    <oc r="A272">
      <v>336</v>
    </oc>
    <nc r="A272">
      <v>270</v>
    </nc>
  </rcc>
  <rcc rId="7544" sId="4">
    <oc r="A273">
      <v>337</v>
    </oc>
    <nc r="A273">
      <v>271</v>
    </nc>
  </rcc>
  <rcc rId="7545" sId="4">
    <oc r="A274">
      <v>338</v>
    </oc>
    <nc r="A274">
      <v>272</v>
    </nc>
  </rcc>
  <rcc rId="7546" sId="4">
    <oc r="A275">
      <v>339</v>
    </oc>
    <nc r="A275">
      <v>273</v>
    </nc>
  </rcc>
  <rcc rId="7547" sId="4">
    <oc r="A276">
      <v>340</v>
    </oc>
    <nc r="A276">
      <v>274</v>
    </nc>
  </rcc>
  <rcc rId="7548" sId="4">
    <oc r="A277">
      <v>341</v>
    </oc>
    <nc r="A277">
      <v>275</v>
    </nc>
  </rcc>
  <rcc rId="7549" sId="4">
    <oc r="A278">
      <v>342</v>
    </oc>
    <nc r="A278">
      <v>276</v>
    </nc>
  </rcc>
  <rcc rId="7550" sId="4">
    <oc r="A279">
      <v>343</v>
    </oc>
    <nc r="A279">
      <v>277</v>
    </nc>
  </rcc>
  <rcc rId="7551" sId="4">
    <oc r="A280">
      <v>344</v>
    </oc>
    <nc r="A280">
      <v>278</v>
    </nc>
  </rcc>
  <rcc rId="7552" sId="4">
    <oc r="A281">
      <v>345</v>
    </oc>
    <nc r="A281">
      <v>279</v>
    </nc>
  </rcc>
  <rcc rId="7553" sId="4">
    <oc r="A282">
      <v>346</v>
    </oc>
    <nc r="A282">
      <v>280</v>
    </nc>
  </rcc>
  <rcc rId="7554" sId="4">
    <oc r="A283">
      <v>347</v>
    </oc>
    <nc r="A283">
      <v>281</v>
    </nc>
  </rcc>
  <rcc rId="7555" sId="4">
    <oc r="A284">
      <v>348</v>
    </oc>
    <nc r="A284">
      <v>282</v>
    </nc>
  </rcc>
  <rcc rId="7556" sId="4">
    <oc r="A285">
      <v>349</v>
    </oc>
    <nc r="A285">
      <v>283</v>
    </nc>
  </rcc>
  <rcc rId="7557" sId="4">
    <oc r="A286">
      <v>350</v>
    </oc>
    <nc r="A286">
      <v>284</v>
    </nc>
  </rcc>
  <rcc rId="7558" sId="4">
    <oc r="A287">
      <v>351</v>
    </oc>
    <nc r="A287">
      <v>285</v>
    </nc>
  </rcc>
  <rcc rId="7559" sId="4">
    <oc r="A288">
      <v>352</v>
    </oc>
    <nc r="A288">
      <v>286</v>
    </nc>
  </rcc>
  <rcc rId="7560" sId="4">
    <oc r="A289">
      <v>353</v>
    </oc>
    <nc r="A289">
      <v>287</v>
    </nc>
  </rcc>
  <rcc rId="7561" sId="4">
    <oc r="A290">
      <v>354</v>
    </oc>
    <nc r="A290">
      <v>288</v>
    </nc>
  </rcc>
  <rcc rId="7562" sId="4">
    <oc r="A291">
      <v>355</v>
    </oc>
    <nc r="A291">
      <v>289</v>
    </nc>
  </rcc>
  <rcc rId="7563" sId="4">
    <oc r="A292">
      <v>356</v>
    </oc>
    <nc r="A292">
      <v>290</v>
    </nc>
  </rcc>
  <rcc rId="7564" sId="4">
    <oc r="A293">
      <v>357</v>
    </oc>
    <nc r="A293">
      <v>291</v>
    </nc>
  </rcc>
  <rcc rId="7565" sId="4">
    <oc r="A294">
      <v>358</v>
    </oc>
    <nc r="A294">
      <v>292</v>
    </nc>
  </rcc>
  <rcc rId="7566" sId="4">
    <oc r="A295">
      <v>359</v>
    </oc>
    <nc r="A295">
      <v>293</v>
    </nc>
  </rcc>
  <rcc rId="7567" sId="4">
    <oc r="A296">
      <v>360</v>
    </oc>
    <nc r="A296">
      <v>294</v>
    </nc>
  </rcc>
  <rcc rId="7568" sId="4">
    <oc r="A297">
      <v>361</v>
    </oc>
    <nc r="A297">
      <v>295</v>
    </nc>
  </rcc>
  <rcc rId="7569" sId="4">
    <oc r="A298">
      <v>362</v>
    </oc>
    <nc r="A298">
      <v>296</v>
    </nc>
  </rcc>
  <rcc rId="7570" sId="4">
    <oc r="A299">
      <v>363</v>
    </oc>
    <nc r="A299">
      <v>297</v>
    </nc>
  </rcc>
  <rcc rId="7571" sId="4">
    <oc r="A300">
      <v>364</v>
    </oc>
    <nc r="A300">
      <v>298</v>
    </nc>
  </rcc>
  <rcc rId="7572" sId="4">
    <oc r="A301">
      <v>365</v>
    </oc>
    <nc r="A301">
      <v>299</v>
    </nc>
  </rcc>
  <rcc rId="7573" sId="4">
    <oc r="A302">
      <v>366</v>
    </oc>
    <nc r="A302">
      <v>300</v>
    </nc>
  </rcc>
  <rcc rId="7574" sId="4">
    <oc r="A303">
      <v>367</v>
    </oc>
    <nc r="A303">
      <v>301</v>
    </nc>
  </rcc>
  <rcc rId="7575" sId="4">
    <oc r="A304">
      <v>368</v>
    </oc>
    <nc r="A304">
      <v>302</v>
    </nc>
  </rcc>
  <rcc rId="7576" sId="4">
    <oc r="A305">
      <v>369</v>
    </oc>
    <nc r="A305">
      <v>303</v>
    </nc>
  </rcc>
  <rcc rId="7577" sId="4">
    <oc r="A306">
      <v>370</v>
    </oc>
    <nc r="A306">
      <v>304</v>
    </nc>
  </rcc>
  <rcc rId="7578" sId="4">
    <oc r="A307">
      <v>371</v>
    </oc>
    <nc r="A307">
      <v>305</v>
    </nc>
  </rcc>
  <rcc rId="7579" sId="4">
    <oc r="A308">
      <v>372</v>
    </oc>
    <nc r="A308">
      <v>306</v>
    </nc>
  </rcc>
  <rcc rId="7580" sId="4">
    <oc r="A309">
      <v>373</v>
    </oc>
    <nc r="A309">
      <v>307</v>
    </nc>
  </rcc>
  <rcc rId="7581" sId="4">
    <oc r="A310">
      <v>374</v>
    </oc>
    <nc r="A310">
      <v>308</v>
    </nc>
  </rcc>
  <rcc rId="7582" sId="4">
    <oc r="A311">
      <v>375</v>
    </oc>
    <nc r="A311">
      <v>309</v>
    </nc>
  </rcc>
  <rcc rId="7583" sId="4">
    <oc r="A312">
      <v>376</v>
    </oc>
    <nc r="A312">
      <v>310</v>
    </nc>
  </rcc>
  <rcc rId="7584" sId="4">
    <oc r="A313">
      <v>377</v>
    </oc>
    <nc r="A313">
      <v>311</v>
    </nc>
  </rcc>
  <rcc rId="7585" sId="4">
    <oc r="A314">
      <v>378</v>
    </oc>
    <nc r="A314">
      <v>312</v>
    </nc>
  </rcc>
  <rcc rId="7586" sId="4">
    <oc r="A315">
      <v>379</v>
    </oc>
    <nc r="A315">
      <v>313</v>
    </nc>
  </rcc>
  <rcc rId="7587" sId="4">
    <oc r="A316">
      <v>380</v>
    </oc>
    <nc r="A316">
      <v>314</v>
    </nc>
  </rcc>
  <rcc rId="7588" sId="4">
    <oc r="A317">
      <v>381</v>
    </oc>
    <nc r="A317">
      <v>315</v>
    </nc>
  </rcc>
  <rcc rId="7589" sId="4">
    <oc r="A318">
      <v>382</v>
    </oc>
    <nc r="A318">
      <v>316</v>
    </nc>
  </rcc>
  <rcc rId="7590" sId="4">
    <oc r="A319">
      <v>383</v>
    </oc>
    <nc r="A319">
      <v>317</v>
    </nc>
  </rcc>
  <rcc rId="7591" sId="4">
    <oc r="A320">
      <v>384</v>
    </oc>
    <nc r="A320">
      <v>318</v>
    </nc>
  </rcc>
  <rcc rId="7592" sId="4">
    <oc r="A321">
      <v>385</v>
    </oc>
    <nc r="A321">
      <v>319</v>
    </nc>
  </rcc>
  <rcc rId="7593" sId="4">
    <oc r="A322">
      <v>386</v>
    </oc>
    <nc r="A322">
      <v>320</v>
    </nc>
  </rcc>
  <rcc rId="7594" sId="4">
    <oc r="A323">
      <v>387</v>
    </oc>
    <nc r="A323">
      <v>321</v>
    </nc>
  </rcc>
  <rcc rId="7595" sId="4">
    <oc r="A324">
      <v>388</v>
    </oc>
    <nc r="A324">
      <v>322</v>
    </nc>
  </rcc>
  <rcc rId="7596" sId="4">
    <oc r="A325">
      <v>389</v>
    </oc>
    <nc r="A325">
      <v>323</v>
    </nc>
  </rcc>
  <rcc rId="7597" sId="4">
    <oc r="A326">
      <v>390</v>
    </oc>
    <nc r="A326">
      <v>324</v>
    </nc>
  </rcc>
  <rcc rId="7598" sId="4">
    <oc r="A327">
      <v>391</v>
    </oc>
    <nc r="A327">
      <v>325</v>
    </nc>
  </rcc>
  <rcc rId="7599" sId="4">
    <oc r="A328">
      <v>392</v>
    </oc>
    <nc r="A328">
      <v>326</v>
    </nc>
  </rcc>
  <rcc rId="7600" sId="4">
    <oc r="A329">
      <v>393</v>
    </oc>
    <nc r="A329">
      <v>327</v>
    </nc>
  </rcc>
  <rcc rId="7601" sId="4">
    <oc r="A330">
      <v>394</v>
    </oc>
    <nc r="A330">
      <v>328</v>
    </nc>
  </rcc>
  <rcc rId="7602" sId="4">
    <oc r="A331">
      <v>395</v>
    </oc>
    <nc r="A331">
      <v>329</v>
    </nc>
  </rcc>
  <rcc rId="7603" sId="4">
    <oc r="A332">
      <v>396</v>
    </oc>
    <nc r="A332">
      <v>330</v>
    </nc>
  </rcc>
  <rcc rId="7604" sId="4">
    <oc r="A333">
      <v>397</v>
    </oc>
    <nc r="A333">
      <v>331</v>
    </nc>
  </rcc>
  <rcc rId="7605" sId="4">
    <oc r="A334">
      <v>398</v>
    </oc>
    <nc r="A334">
      <v>332</v>
    </nc>
  </rcc>
  <rcc rId="7606" sId="4">
    <oc r="A335">
      <v>399</v>
    </oc>
    <nc r="A335">
      <v>333</v>
    </nc>
  </rcc>
  <rcc rId="7607" sId="4">
    <oc r="A336">
      <v>400</v>
    </oc>
    <nc r="A336">
      <v>334</v>
    </nc>
  </rcc>
  <rcc rId="7608" sId="4">
    <oc r="A337">
      <v>401</v>
    </oc>
    <nc r="A337">
      <v>335</v>
    </nc>
  </rcc>
  <rcc rId="7609" sId="4">
    <oc r="A338">
      <v>402</v>
    </oc>
    <nc r="A338">
      <v>336</v>
    </nc>
  </rcc>
  <rcc rId="7610" sId="4">
    <oc r="A339">
      <v>403</v>
    </oc>
    <nc r="A339">
      <v>337</v>
    </nc>
  </rcc>
  <rcc rId="7611" sId="4">
    <oc r="A340">
      <v>404</v>
    </oc>
    <nc r="A340">
      <v>338</v>
    </nc>
  </rcc>
  <rcc rId="7612" sId="4">
    <oc r="A341">
      <v>405</v>
    </oc>
    <nc r="A341">
      <v>339</v>
    </nc>
  </rcc>
  <rcc rId="7613" sId="4">
    <oc r="A342">
      <v>406</v>
    </oc>
    <nc r="A342">
      <v>340</v>
    </nc>
  </rcc>
  <rcc rId="7614" sId="4">
    <oc r="A343">
      <v>407</v>
    </oc>
    <nc r="A343">
      <v>341</v>
    </nc>
  </rcc>
  <rcc rId="7615" sId="4">
    <oc r="A344">
      <v>408</v>
    </oc>
    <nc r="A344">
      <v>342</v>
    </nc>
  </rcc>
  <rcc rId="7616" sId="4">
    <oc r="A345">
      <v>409</v>
    </oc>
    <nc r="A345">
      <v>343</v>
    </nc>
  </rcc>
  <rcc rId="7617" sId="4">
    <oc r="A346">
      <v>410</v>
    </oc>
    <nc r="A346">
      <v>344</v>
    </nc>
  </rcc>
  <rcc rId="7618" sId="4">
    <oc r="A347">
      <v>411</v>
    </oc>
    <nc r="A347">
      <v>345</v>
    </nc>
  </rcc>
  <rcc rId="7619" sId="4">
    <oc r="A348">
      <v>412</v>
    </oc>
    <nc r="A348">
      <v>346</v>
    </nc>
  </rcc>
  <rcc rId="7620" sId="4">
    <oc r="A349">
      <v>413</v>
    </oc>
    <nc r="A349">
      <v>347</v>
    </nc>
  </rcc>
  <rcc rId="7621" sId="4">
    <oc r="A350">
      <v>414</v>
    </oc>
    <nc r="A350">
      <v>348</v>
    </nc>
  </rcc>
  <rcc rId="7622" sId="4">
    <oc r="A351">
      <v>415</v>
    </oc>
    <nc r="A351">
      <v>349</v>
    </nc>
  </rcc>
  <rcc rId="7623" sId="4">
    <oc r="A352">
      <v>416</v>
    </oc>
    <nc r="A352">
      <v>350</v>
    </nc>
  </rcc>
  <rcc rId="7624" sId="4">
    <oc r="A353">
      <v>417</v>
    </oc>
    <nc r="A353">
      <v>351</v>
    </nc>
  </rcc>
  <rcc rId="7625" sId="4">
    <oc r="A354">
      <v>418</v>
    </oc>
    <nc r="A354">
      <v>352</v>
    </nc>
  </rcc>
  <rcc rId="7626" sId="4">
    <oc r="A355">
      <v>419</v>
    </oc>
    <nc r="A355">
      <v>353</v>
    </nc>
  </rcc>
  <rcc rId="7627" sId="4">
    <oc r="A356">
      <v>420</v>
    </oc>
    <nc r="A356">
      <v>354</v>
    </nc>
  </rcc>
  <rcc rId="7628" sId="4">
    <oc r="A357">
      <v>421</v>
    </oc>
    <nc r="A357">
      <v>355</v>
    </nc>
  </rcc>
  <rcc rId="7629" sId="4">
    <oc r="A358">
      <v>422</v>
    </oc>
    <nc r="A358">
      <v>356</v>
    </nc>
  </rcc>
  <rcc rId="7630" sId="4">
    <oc r="A359">
      <v>423</v>
    </oc>
    <nc r="A359">
      <v>357</v>
    </nc>
  </rcc>
  <rcc rId="7631" sId="4">
    <oc r="A360">
      <v>424</v>
    </oc>
    <nc r="A360">
      <v>358</v>
    </nc>
  </rcc>
  <rcc rId="7632" sId="4">
    <oc r="A361">
      <v>425</v>
    </oc>
    <nc r="A361">
      <v>359</v>
    </nc>
  </rcc>
  <rcc rId="7633" sId="4">
    <oc r="A362">
      <v>426</v>
    </oc>
    <nc r="A362">
      <v>360</v>
    </nc>
  </rcc>
  <rcc rId="7634" sId="4">
    <oc r="A363">
      <v>427</v>
    </oc>
    <nc r="A363">
      <v>361</v>
    </nc>
  </rcc>
  <rcc rId="7635" sId="4">
    <oc r="A364">
      <v>428</v>
    </oc>
    <nc r="A364">
      <v>362</v>
    </nc>
  </rcc>
  <rcc rId="7636" sId="4">
    <oc r="A365">
      <v>429</v>
    </oc>
    <nc r="A365">
      <v>363</v>
    </nc>
  </rcc>
  <rcc rId="7637" sId="4">
    <oc r="A366">
      <v>430</v>
    </oc>
    <nc r="A366">
      <v>364</v>
    </nc>
  </rcc>
  <rcc rId="7638" sId="4">
    <oc r="A367">
      <v>431</v>
    </oc>
    <nc r="A367">
      <v>365</v>
    </nc>
  </rcc>
  <rcc rId="7639" sId="4">
    <oc r="A368">
      <v>432</v>
    </oc>
    <nc r="A368">
      <v>366</v>
    </nc>
  </rcc>
  <rcc rId="7640" sId="4">
    <oc r="A369">
      <v>433</v>
    </oc>
    <nc r="A369">
      <v>367</v>
    </nc>
  </rcc>
  <rcc rId="7641" sId="4">
    <oc r="A370">
      <v>434</v>
    </oc>
    <nc r="A370">
      <v>368</v>
    </nc>
  </rcc>
  <rcc rId="7642" sId="4">
    <oc r="A371">
      <v>435</v>
    </oc>
    <nc r="A371">
      <v>369</v>
    </nc>
  </rcc>
  <rcc rId="7643" sId="4">
    <oc r="A372">
      <v>436</v>
    </oc>
    <nc r="A372">
      <v>370</v>
    </nc>
  </rcc>
  <rcc rId="7644" sId="4">
    <oc r="A373">
      <v>437</v>
    </oc>
    <nc r="A373">
      <v>371</v>
    </nc>
  </rcc>
  <rcc rId="7645" sId="4">
    <oc r="A374">
      <v>438</v>
    </oc>
    <nc r="A374">
      <v>372</v>
    </nc>
  </rcc>
  <rcc rId="7646" sId="4">
    <oc r="A375">
      <v>439</v>
    </oc>
    <nc r="A375">
      <v>373</v>
    </nc>
  </rcc>
  <rcc rId="7647" sId="4">
    <oc r="A376">
      <v>440</v>
    </oc>
    <nc r="A376">
      <v>374</v>
    </nc>
  </rcc>
  <rcc rId="7648" sId="4">
    <oc r="A377">
      <v>441</v>
    </oc>
    <nc r="A377">
      <v>375</v>
    </nc>
  </rcc>
  <rcc rId="7649" sId="4">
    <oc r="A378">
      <v>442</v>
    </oc>
    <nc r="A378">
      <v>376</v>
    </nc>
  </rcc>
  <rcc rId="7650" sId="4">
    <oc r="A379">
      <v>443</v>
    </oc>
    <nc r="A379">
      <v>377</v>
    </nc>
  </rcc>
  <rcc rId="7651" sId="4">
    <oc r="A380">
      <v>444</v>
    </oc>
    <nc r="A380">
      <v>378</v>
    </nc>
  </rcc>
  <rcc rId="7652" sId="4">
    <oc r="A381">
      <v>445</v>
    </oc>
    <nc r="A381">
      <v>379</v>
    </nc>
  </rcc>
  <rcc rId="7653" sId="4">
    <oc r="A382">
      <v>446</v>
    </oc>
    <nc r="A382">
      <v>380</v>
    </nc>
  </rcc>
  <rcc rId="7654" sId="4">
    <oc r="A383">
      <v>447</v>
    </oc>
    <nc r="A383">
      <v>381</v>
    </nc>
  </rcc>
  <rcc rId="7655" sId="4">
    <oc r="A384">
      <v>448</v>
    </oc>
    <nc r="A384">
      <v>382</v>
    </nc>
  </rcc>
  <rcc rId="7656" sId="4">
    <oc r="A385">
      <v>449</v>
    </oc>
    <nc r="A385">
      <v>383</v>
    </nc>
  </rcc>
  <rcc rId="7657" sId="4">
    <oc r="A386">
      <v>450</v>
    </oc>
    <nc r="A386">
      <v>384</v>
    </nc>
  </rcc>
  <rcc rId="7658" sId="4">
    <oc r="A387">
      <v>451</v>
    </oc>
    <nc r="A387">
      <v>385</v>
    </nc>
  </rcc>
  <rcc rId="7659" sId="4">
    <oc r="A388">
      <v>452</v>
    </oc>
    <nc r="A388">
      <v>386</v>
    </nc>
  </rcc>
  <rcc rId="7660" sId="4">
    <oc r="A389">
      <v>453</v>
    </oc>
    <nc r="A389">
      <v>387</v>
    </nc>
  </rcc>
  <rcc rId="7661" sId="4">
    <oc r="A390">
      <v>454</v>
    </oc>
    <nc r="A390">
      <v>388</v>
    </nc>
  </rcc>
  <rcc rId="7662" sId="4">
    <oc r="A391">
      <v>455</v>
    </oc>
    <nc r="A391">
      <v>389</v>
    </nc>
  </rcc>
  <rcc rId="7663" sId="4">
    <oc r="A392">
      <v>456</v>
    </oc>
    <nc r="A392">
      <v>390</v>
    </nc>
  </rcc>
  <rcc rId="7664" sId="4">
    <oc r="A393">
      <v>457</v>
    </oc>
    <nc r="A393">
      <v>391</v>
    </nc>
  </rcc>
  <rcc rId="7665" sId="4">
    <oc r="A394">
      <v>458</v>
    </oc>
    <nc r="A394">
      <v>392</v>
    </nc>
  </rcc>
  <rcc rId="7666" sId="4">
    <oc r="A395">
      <v>459</v>
    </oc>
    <nc r="A395">
      <v>393</v>
    </nc>
  </rcc>
  <rcc rId="7667" sId="4">
    <oc r="A396">
      <v>460</v>
    </oc>
    <nc r="A396">
      <v>394</v>
    </nc>
  </rcc>
  <rcc rId="7668" sId="4">
    <oc r="A397">
      <v>461</v>
    </oc>
    <nc r="A397">
      <v>395</v>
    </nc>
  </rcc>
  <rcc rId="7669" sId="4">
    <oc r="A398">
      <v>462</v>
    </oc>
    <nc r="A398">
      <v>396</v>
    </nc>
  </rcc>
  <rcc rId="7670" sId="4">
    <oc r="A399">
      <v>463</v>
    </oc>
    <nc r="A399">
      <v>397</v>
    </nc>
  </rcc>
  <rcc rId="7671" sId="4">
    <oc r="A400">
      <v>464</v>
    </oc>
    <nc r="A400">
      <v>398</v>
    </nc>
  </rcc>
  <rcc rId="7672" sId="4">
    <oc r="A401">
      <v>465</v>
    </oc>
    <nc r="A401">
      <v>399</v>
    </nc>
  </rcc>
  <rcc rId="7673" sId="4">
    <oc r="A402">
      <v>466</v>
    </oc>
    <nc r="A402">
      <v>400</v>
    </nc>
  </rcc>
  <rcc rId="7674" sId="4">
    <oc r="A403">
      <v>467</v>
    </oc>
    <nc r="A403">
      <v>401</v>
    </nc>
  </rcc>
  <rcc rId="7675" sId="4">
    <oc r="A404">
      <v>468</v>
    </oc>
    <nc r="A404">
      <v>402</v>
    </nc>
  </rcc>
  <rcc rId="7676" sId="4">
    <oc r="A405">
      <v>469</v>
    </oc>
    <nc r="A405">
      <v>403</v>
    </nc>
  </rcc>
  <rcc rId="7677" sId="4">
    <oc r="A406">
      <v>470</v>
    </oc>
    <nc r="A406">
      <v>404</v>
    </nc>
  </rcc>
  <rcc rId="7678" sId="4">
    <oc r="A407">
      <v>471</v>
    </oc>
    <nc r="A407">
      <v>405</v>
    </nc>
  </rcc>
  <rcc rId="7679" sId="4">
    <oc r="A408">
      <v>472</v>
    </oc>
    <nc r="A408">
      <v>406</v>
    </nc>
  </rcc>
  <rcc rId="7680" sId="4">
    <oc r="A409">
      <v>473</v>
    </oc>
    <nc r="A409">
      <v>407</v>
    </nc>
  </rcc>
  <rcc rId="7681" sId="4">
    <oc r="A410">
      <v>474</v>
    </oc>
    <nc r="A410">
      <v>408</v>
    </nc>
  </rcc>
  <rcc rId="7682" sId="4">
    <oc r="A411">
      <v>475</v>
    </oc>
    <nc r="A411">
      <v>409</v>
    </nc>
  </rcc>
  <rcc rId="7683" sId="4">
    <oc r="A412">
      <v>476</v>
    </oc>
    <nc r="A412">
      <v>410</v>
    </nc>
  </rcc>
  <rcc rId="7684" sId="4">
    <oc r="A413">
      <v>477</v>
    </oc>
    <nc r="A413">
      <v>411</v>
    </nc>
  </rcc>
  <rcc rId="7685" sId="4">
    <oc r="A414">
      <v>478</v>
    </oc>
    <nc r="A414">
      <v>412</v>
    </nc>
  </rcc>
  <rcc rId="7686" sId="4">
    <oc r="A415">
      <v>479</v>
    </oc>
    <nc r="A415">
      <v>413</v>
    </nc>
  </rcc>
  <rcc rId="7687" sId="4">
    <oc r="A416">
      <v>480</v>
    </oc>
    <nc r="A416">
      <v>414</v>
    </nc>
  </rcc>
  <rcc rId="7688" sId="4">
    <oc r="A417">
      <v>481</v>
    </oc>
    <nc r="A417">
      <v>415</v>
    </nc>
  </rcc>
  <rcc rId="7689" sId="4">
    <oc r="A418">
      <v>482</v>
    </oc>
    <nc r="A418">
      <v>416</v>
    </nc>
  </rcc>
  <rcc rId="7690" sId="4">
    <oc r="A419">
      <v>483</v>
    </oc>
    <nc r="A419">
      <v>417</v>
    </nc>
  </rcc>
  <rcc rId="7691" sId="4">
    <oc r="A420">
      <v>484</v>
    </oc>
    <nc r="A420">
      <v>418</v>
    </nc>
  </rcc>
  <rcc rId="7692" sId="4">
    <oc r="A421">
      <v>485</v>
    </oc>
    <nc r="A421">
      <v>419</v>
    </nc>
  </rcc>
  <rcc rId="7693" sId="4">
    <oc r="A422">
      <v>486</v>
    </oc>
    <nc r="A422">
      <v>420</v>
    </nc>
  </rcc>
  <rcc rId="7694" sId="4">
    <oc r="A423">
      <v>487</v>
    </oc>
    <nc r="A423">
      <v>421</v>
    </nc>
  </rcc>
  <rcc rId="7695" sId="4">
    <oc r="A424">
      <v>488</v>
    </oc>
    <nc r="A424">
      <v>422</v>
    </nc>
  </rcc>
  <rcc rId="7696" sId="4">
    <oc r="A425">
      <v>489</v>
    </oc>
    <nc r="A425">
      <v>423</v>
    </nc>
  </rcc>
  <rcc rId="7697" sId="4">
    <oc r="A426">
      <v>490</v>
    </oc>
    <nc r="A426">
      <v>424</v>
    </nc>
  </rcc>
  <rcc rId="7698" sId="4">
    <oc r="A427">
      <v>491</v>
    </oc>
    <nc r="A427">
      <v>425</v>
    </nc>
  </rcc>
  <rcc rId="7699" sId="4">
    <oc r="A428">
      <v>492</v>
    </oc>
    <nc r="A428">
      <v>426</v>
    </nc>
  </rcc>
  <rcc rId="7700" sId="4">
    <oc r="A429">
      <v>493</v>
    </oc>
    <nc r="A429">
      <v>427</v>
    </nc>
  </rcc>
  <rcc rId="7701" sId="4">
    <oc r="A430">
      <v>494</v>
    </oc>
    <nc r="A430">
      <v>428</v>
    </nc>
  </rcc>
  <rcc rId="7702" sId="4">
    <oc r="A431">
      <v>495</v>
    </oc>
    <nc r="A431">
      <v>429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13" Type="http://schemas.openxmlformats.org/officeDocument/2006/relationships/printerSettings" Target="../printerSettings/printerSettings16.bin"/><Relationship Id="rId18" Type="http://schemas.openxmlformats.org/officeDocument/2006/relationships/printerSettings" Target="../printerSettings/printerSettings21.bin"/><Relationship Id="rId26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6.bin"/><Relationship Id="rId21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10.bin"/><Relationship Id="rId12" Type="http://schemas.openxmlformats.org/officeDocument/2006/relationships/printerSettings" Target="../printerSettings/printerSettings15.bin"/><Relationship Id="rId17" Type="http://schemas.openxmlformats.org/officeDocument/2006/relationships/printerSettings" Target="../printerSettings/printerSettings20.bin"/><Relationship Id="rId25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5.bin"/><Relationship Id="rId16" Type="http://schemas.openxmlformats.org/officeDocument/2006/relationships/printerSettings" Target="../printerSettings/printerSettings19.bin"/><Relationship Id="rId20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11" Type="http://schemas.openxmlformats.org/officeDocument/2006/relationships/printerSettings" Target="../printerSettings/printerSettings14.bin"/><Relationship Id="rId24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8.bin"/><Relationship Id="rId15" Type="http://schemas.openxmlformats.org/officeDocument/2006/relationships/printerSettings" Target="../printerSettings/printerSettings18.bin"/><Relationship Id="rId23" Type="http://schemas.openxmlformats.org/officeDocument/2006/relationships/printerSettings" Target="../printerSettings/printerSettings26.bin"/><Relationship Id="rId28" Type="http://schemas.openxmlformats.org/officeDocument/2006/relationships/comments" Target="../comments1.xml"/><Relationship Id="rId10" Type="http://schemas.openxmlformats.org/officeDocument/2006/relationships/printerSettings" Target="../printerSettings/printerSettings13.bin"/><Relationship Id="rId19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Relationship Id="rId14" Type="http://schemas.openxmlformats.org/officeDocument/2006/relationships/printerSettings" Target="../printerSettings/printerSettings17.bin"/><Relationship Id="rId22" Type="http://schemas.openxmlformats.org/officeDocument/2006/relationships/printerSettings" Target="../printerSettings/printerSettings25.bin"/><Relationship Id="rId27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13" Type="http://schemas.openxmlformats.org/officeDocument/2006/relationships/printerSettings" Target="../printerSettings/printerSettings42.bin"/><Relationship Id="rId18" Type="http://schemas.openxmlformats.org/officeDocument/2006/relationships/printerSettings" Target="../printerSettings/printerSettings47.bin"/><Relationship Id="rId26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32.bin"/><Relationship Id="rId21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36.bin"/><Relationship Id="rId12" Type="http://schemas.openxmlformats.org/officeDocument/2006/relationships/printerSettings" Target="../printerSettings/printerSettings41.bin"/><Relationship Id="rId17" Type="http://schemas.openxmlformats.org/officeDocument/2006/relationships/printerSettings" Target="../printerSettings/printerSettings46.bin"/><Relationship Id="rId25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31.bin"/><Relationship Id="rId16" Type="http://schemas.openxmlformats.org/officeDocument/2006/relationships/printerSettings" Target="../printerSettings/printerSettings45.bin"/><Relationship Id="rId20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11" Type="http://schemas.openxmlformats.org/officeDocument/2006/relationships/printerSettings" Target="../printerSettings/printerSettings40.bin"/><Relationship Id="rId24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34.bin"/><Relationship Id="rId15" Type="http://schemas.openxmlformats.org/officeDocument/2006/relationships/printerSettings" Target="../printerSettings/printerSettings44.bin"/><Relationship Id="rId23" Type="http://schemas.openxmlformats.org/officeDocument/2006/relationships/printerSettings" Target="../printerSettings/printerSettings52.bin"/><Relationship Id="rId10" Type="http://schemas.openxmlformats.org/officeDocument/2006/relationships/printerSettings" Target="../printerSettings/printerSettings39.bin"/><Relationship Id="rId19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Relationship Id="rId14" Type="http://schemas.openxmlformats.org/officeDocument/2006/relationships/printerSettings" Target="../printerSettings/printerSettings43.bin"/><Relationship Id="rId22" Type="http://schemas.openxmlformats.org/officeDocument/2006/relationships/printerSettings" Target="../printerSettings/printerSettings5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13" Type="http://schemas.openxmlformats.org/officeDocument/2006/relationships/printerSettings" Target="../printerSettings/printerSettings68.bin"/><Relationship Id="rId18" Type="http://schemas.openxmlformats.org/officeDocument/2006/relationships/printerSettings" Target="../printerSettings/printerSettings73.bin"/><Relationship Id="rId26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58.bin"/><Relationship Id="rId21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62.bin"/><Relationship Id="rId12" Type="http://schemas.openxmlformats.org/officeDocument/2006/relationships/printerSettings" Target="../printerSettings/printerSettings67.bin"/><Relationship Id="rId17" Type="http://schemas.openxmlformats.org/officeDocument/2006/relationships/printerSettings" Target="../printerSettings/printerSettings72.bin"/><Relationship Id="rId25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57.bin"/><Relationship Id="rId16" Type="http://schemas.openxmlformats.org/officeDocument/2006/relationships/printerSettings" Target="../printerSettings/printerSettings71.bin"/><Relationship Id="rId20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24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60.bin"/><Relationship Id="rId15" Type="http://schemas.openxmlformats.org/officeDocument/2006/relationships/printerSettings" Target="../printerSettings/printerSettings70.bin"/><Relationship Id="rId23" Type="http://schemas.openxmlformats.org/officeDocument/2006/relationships/printerSettings" Target="../printerSettings/printerSettings78.bin"/><Relationship Id="rId10" Type="http://schemas.openxmlformats.org/officeDocument/2006/relationships/printerSettings" Target="../printerSettings/printerSettings65.bin"/><Relationship Id="rId19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Relationship Id="rId14" Type="http://schemas.openxmlformats.org/officeDocument/2006/relationships/printerSettings" Target="../printerSettings/printerSettings69.bin"/><Relationship Id="rId22" Type="http://schemas.openxmlformats.org/officeDocument/2006/relationships/printerSettings" Target="../printerSettings/printerSettings7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1"/>
  <sheetViews>
    <sheetView tabSelected="1" workbookViewId="0">
      <selection activeCell="B24" sqref="B24"/>
    </sheetView>
  </sheetViews>
  <sheetFormatPr defaultRowHeight="15" x14ac:dyDescent="0.25"/>
  <cols>
    <col min="2" max="2" width="53" customWidth="1"/>
  </cols>
  <sheetData>
    <row r="1" spans="1:2" ht="42.75" customHeight="1" x14ac:dyDescent="0.25">
      <c r="B1" s="198" t="s">
        <v>1046</v>
      </c>
    </row>
    <row r="2" spans="1:2" ht="21" customHeight="1" x14ac:dyDescent="0.25">
      <c r="A2" s="381" t="s">
        <v>1048</v>
      </c>
      <c r="B2" s="381" t="s">
        <v>1047</v>
      </c>
    </row>
    <row r="3" spans="1:2" ht="13.5" customHeight="1" x14ac:dyDescent="0.25">
      <c r="A3" s="8">
        <v>1</v>
      </c>
      <c r="B3" s="52" t="s">
        <v>206</v>
      </c>
    </row>
    <row r="4" spans="1:2" ht="13.5" customHeight="1" x14ac:dyDescent="0.25">
      <c r="A4" s="8">
        <v>2</v>
      </c>
      <c r="B4" s="52" t="s">
        <v>207</v>
      </c>
    </row>
    <row r="5" spans="1:2" ht="13.5" customHeight="1" x14ac:dyDescent="0.25">
      <c r="A5" s="8">
        <v>3</v>
      </c>
      <c r="B5" s="52" t="s">
        <v>208</v>
      </c>
    </row>
    <row r="6" spans="1:2" ht="13.5" customHeight="1" x14ac:dyDescent="0.25">
      <c r="A6" s="8">
        <v>4</v>
      </c>
      <c r="B6" s="52" t="s">
        <v>209</v>
      </c>
    </row>
    <row r="7" spans="1:2" ht="13.5" customHeight="1" x14ac:dyDescent="0.25">
      <c r="A7" s="8">
        <v>5</v>
      </c>
      <c r="B7" s="52" t="s">
        <v>484</v>
      </c>
    </row>
    <row r="8" spans="1:2" ht="13.5" customHeight="1" x14ac:dyDescent="0.25">
      <c r="A8" s="8">
        <v>6</v>
      </c>
      <c r="B8" s="52" t="s">
        <v>210</v>
      </c>
    </row>
    <row r="9" spans="1:2" ht="13.5" customHeight="1" x14ac:dyDescent="0.25">
      <c r="A9" s="8">
        <v>7</v>
      </c>
      <c r="B9" s="52" t="s">
        <v>211</v>
      </c>
    </row>
    <row r="10" spans="1:2" ht="13.5" customHeight="1" x14ac:dyDescent="0.25">
      <c r="A10" s="8">
        <v>8</v>
      </c>
      <c r="B10" s="52" t="s">
        <v>212</v>
      </c>
    </row>
    <row r="11" spans="1:2" ht="13.5" customHeight="1" x14ac:dyDescent="0.25">
      <c r="A11" s="8">
        <v>9</v>
      </c>
      <c r="B11" s="52" t="s">
        <v>213</v>
      </c>
    </row>
    <row r="12" spans="1:2" ht="13.5" customHeight="1" x14ac:dyDescent="0.25">
      <c r="A12" s="8">
        <v>10</v>
      </c>
      <c r="B12" s="52" t="s">
        <v>214</v>
      </c>
    </row>
    <row r="13" spans="1:2" ht="13.5" customHeight="1" x14ac:dyDescent="0.25">
      <c r="A13" s="8">
        <v>11</v>
      </c>
      <c r="B13" s="52" t="s">
        <v>215</v>
      </c>
    </row>
    <row r="14" spans="1:2" ht="13.5" customHeight="1" x14ac:dyDescent="0.25">
      <c r="A14" s="8">
        <v>12</v>
      </c>
      <c r="B14" s="52" t="s">
        <v>216</v>
      </c>
    </row>
    <row r="15" spans="1:2" ht="13.5" customHeight="1" x14ac:dyDescent="0.25">
      <c r="A15" s="8">
        <v>13</v>
      </c>
      <c r="B15" s="52" t="s">
        <v>217</v>
      </c>
    </row>
    <row r="16" spans="1:2" ht="13.5" customHeight="1" x14ac:dyDescent="0.25">
      <c r="A16" s="8">
        <v>14</v>
      </c>
      <c r="B16" s="52" t="s">
        <v>218</v>
      </c>
    </row>
    <row r="17" spans="1:2" ht="13.5" customHeight="1" x14ac:dyDescent="0.25">
      <c r="A17" s="8">
        <v>15</v>
      </c>
      <c r="B17" s="52" t="s">
        <v>219</v>
      </c>
    </row>
    <row r="18" spans="1:2" ht="13.5" customHeight="1" x14ac:dyDescent="0.25">
      <c r="A18" s="8">
        <v>16</v>
      </c>
      <c r="B18" s="52" t="s">
        <v>220</v>
      </c>
    </row>
    <row r="19" spans="1:2" ht="13.5" customHeight="1" x14ac:dyDescent="0.25">
      <c r="A19" s="8">
        <v>17</v>
      </c>
      <c r="B19" s="52" t="s">
        <v>221</v>
      </c>
    </row>
    <row r="20" spans="1:2" ht="13.5" customHeight="1" x14ac:dyDescent="0.25">
      <c r="A20" s="8">
        <v>18</v>
      </c>
      <c r="B20" s="52" t="s">
        <v>222</v>
      </c>
    </row>
    <row r="21" spans="1:2" ht="13.5" customHeight="1" x14ac:dyDescent="0.25">
      <c r="A21" s="8">
        <v>19</v>
      </c>
      <c r="B21" s="52" t="s">
        <v>223</v>
      </c>
    </row>
    <row r="22" spans="1:2" ht="13.5" customHeight="1" x14ac:dyDescent="0.25">
      <c r="A22" s="8">
        <v>20</v>
      </c>
      <c r="B22" s="52" t="s">
        <v>224</v>
      </c>
    </row>
    <row r="23" spans="1:2" ht="13.5" customHeight="1" x14ac:dyDescent="0.25">
      <c r="A23" s="8">
        <v>21</v>
      </c>
      <c r="B23" s="52" t="s">
        <v>225</v>
      </c>
    </row>
    <row r="24" spans="1:2" ht="13.5" customHeight="1" x14ac:dyDescent="0.25">
      <c r="A24" s="8">
        <v>22</v>
      </c>
      <c r="B24" s="52" t="s">
        <v>226</v>
      </c>
    </row>
    <row r="25" spans="1:2" ht="13.5" customHeight="1" x14ac:dyDescent="0.25">
      <c r="A25" s="8">
        <v>23</v>
      </c>
      <c r="B25" s="52" t="s">
        <v>227</v>
      </c>
    </row>
    <row r="26" spans="1:2" ht="13.5" customHeight="1" x14ac:dyDescent="0.25">
      <c r="A26" s="8">
        <v>24</v>
      </c>
      <c r="B26" s="52" t="s">
        <v>228</v>
      </c>
    </row>
    <row r="27" spans="1:2" ht="13.5" customHeight="1" x14ac:dyDescent="0.25">
      <c r="A27" s="8">
        <v>25</v>
      </c>
      <c r="B27" s="52" t="s">
        <v>229</v>
      </c>
    </row>
    <row r="28" spans="1:2" ht="13.5" customHeight="1" x14ac:dyDescent="0.25">
      <c r="A28" s="8">
        <v>26</v>
      </c>
      <c r="B28" s="22" t="s">
        <v>607</v>
      </c>
    </row>
    <row r="29" spans="1:2" ht="13.5" customHeight="1" x14ac:dyDescent="0.25">
      <c r="A29" s="8">
        <v>27</v>
      </c>
      <c r="B29" s="40" t="s">
        <v>679</v>
      </c>
    </row>
    <row r="30" spans="1:2" ht="13.5" customHeight="1" x14ac:dyDescent="0.25">
      <c r="A30" s="8">
        <v>28</v>
      </c>
      <c r="B30" s="40" t="s">
        <v>27</v>
      </c>
    </row>
    <row r="31" spans="1:2" ht="13.5" customHeight="1" x14ac:dyDescent="0.25">
      <c r="A31" s="8">
        <v>29</v>
      </c>
      <c r="B31" s="22" t="s">
        <v>166</v>
      </c>
    </row>
    <row r="32" spans="1:2" ht="13.5" customHeight="1" x14ac:dyDescent="0.25">
      <c r="A32" s="8">
        <v>30</v>
      </c>
      <c r="B32" s="40" t="s">
        <v>12</v>
      </c>
    </row>
    <row r="33" spans="1:2" ht="13.5" customHeight="1" x14ac:dyDescent="0.25">
      <c r="A33" s="8">
        <v>31</v>
      </c>
      <c r="B33" s="40" t="s">
        <v>13</v>
      </c>
    </row>
    <row r="34" spans="1:2" ht="13.5" customHeight="1" x14ac:dyDescent="0.25">
      <c r="A34" s="8">
        <v>32</v>
      </c>
      <c r="B34" s="22" t="s">
        <v>16</v>
      </c>
    </row>
    <row r="35" spans="1:2" ht="13.5" customHeight="1" x14ac:dyDescent="0.25">
      <c r="A35" s="8">
        <v>33</v>
      </c>
      <c r="B35" s="22" t="s">
        <v>355</v>
      </c>
    </row>
    <row r="36" spans="1:2" ht="13.5" customHeight="1" x14ac:dyDescent="0.25">
      <c r="A36" s="8">
        <v>34</v>
      </c>
      <c r="B36" s="22" t="s">
        <v>29</v>
      </c>
    </row>
    <row r="37" spans="1:2" ht="13.5" customHeight="1" x14ac:dyDescent="0.25">
      <c r="A37" s="8">
        <v>35</v>
      </c>
      <c r="B37" s="22" t="s">
        <v>32</v>
      </c>
    </row>
    <row r="38" spans="1:2" ht="13.5" customHeight="1" x14ac:dyDescent="0.25">
      <c r="A38" s="8">
        <v>36</v>
      </c>
      <c r="B38" s="22" t="s">
        <v>39</v>
      </c>
    </row>
    <row r="39" spans="1:2" ht="13.5" customHeight="1" x14ac:dyDescent="0.25">
      <c r="A39" s="8">
        <v>37</v>
      </c>
      <c r="B39" s="22" t="s">
        <v>34</v>
      </c>
    </row>
    <row r="40" spans="1:2" ht="13.5" customHeight="1" x14ac:dyDescent="0.25">
      <c r="A40" s="8">
        <v>38</v>
      </c>
      <c r="B40" s="22" t="s">
        <v>36</v>
      </c>
    </row>
    <row r="41" spans="1:2" ht="13.5" customHeight="1" x14ac:dyDescent="0.25">
      <c r="A41" s="8">
        <v>39</v>
      </c>
      <c r="B41" s="22" t="s">
        <v>73</v>
      </c>
    </row>
    <row r="42" spans="1:2" ht="13.5" customHeight="1" x14ac:dyDescent="0.25">
      <c r="A42" s="8">
        <v>40</v>
      </c>
      <c r="B42" s="22" t="s">
        <v>75</v>
      </c>
    </row>
    <row r="43" spans="1:2" ht="13.5" customHeight="1" x14ac:dyDescent="0.25">
      <c r="A43" s="8">
        <v>41</v>
      </c>
      <c r="B43" s="22" t="s">
        <v>111</v>
      </c>
    </row>
    <row r="44" spans="1:2" ht="13.5" customHeight="1" x14ac:dyDescent="0.25">
      <c r="A44" s="8">
        <v>42</v>
      </c>
      <c r="B44" s="22" t="s">
        <v>42</v>
      </c>
    </row>
    <row r="45" spans="1:2" ht="13.5" customHeight="1" x14ac:dyDescent="0.25">
      <c r="A45" s="8">
        <v>43</v>
      </c>
      <c r="B45" s="22" t="s">
        <v>53</v>
      </c>
    </row>
    <row r="46" spans="1:2" ht="13.5" customHeight="1" x14ac:dyDescent="0.25">
      <c r="A46" s="8">
        <v>44</v>
      </c>
      <c r="B46" s="50" t="s">
        <v>182</v>
      </c>
    </row>
    <row r="47" spans="1:2" ht="13.5" customHeight="1" x14ac:dyDescent="0.25">
      <c r="A47" s="8">
        <v>45</v>
      </c>
      <c r="B47" s="51" t="s">
        <v>183</v>
      </c>
    </row>
    <row r="48" spans="1:2" ht="13.5" customHeight="1" x14ac:dyDescent="0.25">
      <c r="A48" s="8">
        <v>46</v>
      </c>
      <c r="B48" s="51" t="s">
        <v>184</v>
      </c>
    </row>
    <row r="49" spans="1:2" ht="13.5" customHeight="1" x14ac:dyDescent="0.25">
      <c r="A49" s="8">
        <v>47</v>
      </c>
      <c r="B49" s="51" t="s">
        <v>185</v>
      </c>
    </row>
    <row r="50" spans="1:2" ht="13.5" customHeight="1" x14ac:dyDescent="0.25">
      <c r="A50" s="8">
        <v>48</v>
      </c>
      <c r="B50" s="50" t="s">
        <v>186</v>
      </c>
    </row>
    <row r="51" spans="1:2" ht="13.5" customHeight="1" x14ac:dyDescent="0.25">
      <c r="A51" s="8">
        <v>49</v>
      </c>
      <c r="B51" s="50" t="s">
        <v>187</v>
      </c>
    </row>
    <row r="52" spans="1:2" ht="13.5" customHeight="1" x14ac:dyDescent="0.25">
      <c r="A52" s="8">
        <v>50</v>
      </c>
      <c r="B52" s="51" t="s">
        <v>188</v>
      </c>
    </row>
    <row r="53" spans="1:2" ht="13.5" customHeight="1" x14ac:dyDescent="0.25">
      <c r="A53" s="8">
        <v>51</v>
      </c>
      <c r="B53" s="51" t="s">
        <v>189</v>
      </c>
    </row>
    <row r="54" spans="1:2" ht="13.5" customHeight="1" x14ac:dyDescent="0.25">
      <c r="A54" s="8">
        <v>52</v>
      </c>
      <c r="B54" s="51" t="s">
        <v>190</v>
      </c>
    </row>
    <row r="55" spans="1:2" ht="13.5" customHeight="1" x14ac:dyDescent="0.25">
      <c r="A55" s="8">
        <v>53</v>
      </c>
      <c r="B55" s="51" t="s">
        <v>191</v>
      </c>
    </row>
    <row r="56" spans="1:2" ht="13.5" customHeight="1" x14ac:dyDescent="0.25">
      <c r="A56" s="8">
        <v>54</v>
      </c>
      <c r="B56" s="50" t="s">
        <v>192</v>
      </c>
    </row>
    <row r="57" spans="1:2" ht="13.5" customHeight="1" x14ac:dyDescent="0.25">
      <c r="A57" s="8">
        <v>55</v>
      </c>
      <c r="B57" s="51" t="s">
        <v>193</v>
      </c>
    </row>
    <row r="58" spans="1:2" ht="13.5" customHeight="1" x14ac:dyDescent="0.25">
      <c r="A58" s="8">
        <v>56</v>
      </c>
      <c r="B58" s="51" t="s">
        <v>194</v>
      </c>
    </row>
    <row r="59" spans="1:2" ht="13.5" customHeight="1" x14ac:dyDescent="0.25">
      <c r="A59" s="8">
        <v>57</v>
      </c>
      <c r="B59" s="50" t="s">
        <v>195</v>
      </c>
    </row>
    <row r="60" spans="1:2" ht="13.5" customHeight="1" x14ac:dyDescent="0.25">
      <c r="A60" s="8">
        <v>58</v>
      </c>
      <c r="B60" s="50" t="s">
        <v>196</v>
      </c>
    </row>
    <row r="61" spans="1:2" ht="13.5" customHeight="1" x14ac:dyDescent="0.25">
      <c r="A61" s="8">
        <v>59</v>
      </c>
      <c r="B61" s="50" t="s">
        <v>197</v>
      </c>
    </row>
    <row r="62" spans="1:2" ht="13.5" customHeight="1" x14ac:dyDescent="0.25">
      <c r="A62" s="8">
        <v>60</v>
      </c>
      <c r="B62" s="50" t="s">
        <v>198</v>
      </c>
    </row>
    <row r="63" spans="1:2" ht="13.5" customHeight="1" x14ac:dyDescent="0.25">
      <c r="A63" s="8">
        <v>61</v>
      </c>
      <c r="B63" s="50" t="s">
        <v>199</v>
      </c>
    </row>
    <row r="64" spans="1:2" ht="13.5" customHeight="1" x14ac:dyDescent="0.25">
      <c r="A64" s="8">
        <v>62</v>
      </c>
      <c r="B64" s="51" t="s">
        <v>200</v>
      </c>
    </row>
    <row r="65" spans="1:2" ht="13.5" customHeight="1" x14ac:dyDescent="0.25">
      <c r="A65" s="8">
        <v>63</v>
      </c>
      <c r="B65" s="51" t="s">
        <v>201</v>
      </c>
    </row>
    <row r="66" spans="1:2" ht="13.5" customHeight="1" x14ac:dyDescent="0.25">
      <c r="A66" s="8">
        <v>64</v>
      </c>
      <c r="B66" s="51" t="s">
        <v>202</v>
      </c>
    </row>
    <row r="67" spans="1:2" ht="13.5" customHeight="1" x14ac:dyDescent="0.25">
      <c r="A67" s="8">
        <v>65</v>
      </c>
      <c r="B67" s="51" t="s">
        <v>203</v>
      </c>
    </row>
    <row r="68" spans="1:2" ht="13.5" customHeight="1" x14ac:dyDescent="0.25">
      <c r="A68" s="8">
        <v>66</v>
      </c>
      <c r="B68" s="35" t="s">
        <v>256</v>
      </c>
    </row>
    <row r="69" spans="1:2" ht="13.5" customHeight="1" x14ac:dyDescent="0.25">
      <c r="A69" s="8">
        <v>67</v>
      </c>
      <c r="B69" s="35" t="s">
        <v>271</v>
      </c>
    </row>
    <row r="70" spans="1:2" ht="13.5" customHeight="1" x14ac:dyDescent="0.25">
      <c r="A70" s="8">
        <v>68</v>
      </c>
      <c r="B70" s="35" t="s">
        <v>257</v>
      </c>
    </row>
    <row r="71" spans="1:2" ht="13.5" customHeight="1" x14ac:dyDescent="0.25">
      <c r="A71" s="8">
        <v>69</v>
      </c>
      <c r="B71" s="51" t="s">
        <v>270</v>
      </c>
    </row>
    <row r="72" spans="1:2" ht="13.5" customHeight="1" x14ac:dyDescent="0.25">
      <c r="A72" s="8">
        <v>70</v>
      </c>
      <c r="B72" s="106" t="s">
        <v>593</v>
      </c>
    </row>
    <row r="73" spans="1:2" ht="13.5" customHeight="1" x14ac:dyDescent="0.25">
      <c r="A73" s="8">
        <v>71</v>
      </c>
      <c r="B73" s="106" t="s">
        <v>594</v>
      </c>
    </row>
    <row r="74" spans="1:2" ht="13.5" customHeight="1" x14ac:dyDescent="0.25">
      <c r="A74" s="8">
        <v>72</v>
      </c>
      <c r="B74" s="22" t="s">
        <v>68</v>
      </c>
    </row>
    <row r="75" spans="1:2" ht="13.5" customHeight="1" x14ac:dyDescent="0.25">
      <c r="A75" s="8">
        <v>73</v>
      </c>
      <c r="B75" s="22" t="s">
        <v>69</v>
      </c>
    </row>
    <row r="76" spans="1:2" ht="13.5" customHeight="1" x14ac:dyDescent="0.25">
      <c r="A76" s="8">
        <v>74</v>
      </c>
      <c r="B76" s="22" t="s">
        <v>71</v>
      </c>
    </row>
    <row r="77" spans="1:2" ht="13.5" customHeight="1" x14ac:dyDescent="0.25">
      <c r="A77" s="8">
        <v>75</v>
      </c>
      <c r="B77" s="22" t="s">
        <v>125</v>
      </c>
    </row>
    <row r="78" spans="1:2" ht="13.5" customHeight="1" x14ac:dyDescent="0.25">
      <c r="A78" s="8">
        <v>76</v>
      </c>
      <c r="B78" s="106" t="s">
        <v>545</v>
      </c>
    </row>
    <row r="79" spans="1:2" ht="13.5" customHeight="1" x14ac:dyDescent="0.25">
      <c r="A79" s="8">
        <v>77</v>
      </c>
      <c r="B79" s="22" t="s">
        <v>60</v>
      </c>
    </row>
    <row r="80" spans="1:2" ht="13.5" customHeight="1" x14ac:dyDescent="0.25">
      <c r="A80" s="8">
        <v>78</v>
      </c>
      <c r="B80" s="22" t="s">
        <v>61</v>
      </c>
    </row>
    <row r="81" spans="1:2" ht="13.5" customHeight="1" x14ac:dyDescent="0.25">
      <c r="A81" s="8">
        <v>79</v>
      </c>
      <c r="B81" s="22" t="s">
        <v>62</v>
      </c>
    </row>
    <row r="82" spans="1:2" ht="13.5" customHeight="1" x14ac:dyDescent="0.25">
      <c r="A82" s="8">
        <v>80</v>
      </c>
      <c r="B82" s="22" t="s">
        <v>63</v>
      </c>
    </row>
    <row r="83" spans="1:2" ht="13.5" customHeight="1" x14ac:dyDescent="0.25">
      <c r="A83" s="8">
        <v>81</v>
      </c>
      <c r="B83" s="22" t="s">
        <v>44</v>
      </c>
    </row>
    <row r="84" spans="1:2" ht="13.5" customHeight="1" x14ac:dyDescent="0.25">
      <c r="A84" s="8">
        <v>82</v>
      </c>
      <c r="B84" s="22" t="s">
        <v>47</v>
      </c>
    </row>
    <row r="85" spans="1:2" ht="13.5" customHeight="1" x14ac:dyDescent="0.25">
      <c r="A85" s="8">
        <v>83</v>
      </c>
      <c r="B85" s="22" t="s">
        <v>49</v>
      </c>
    </row>
    <row r="86" spans="1:2" ht="13.5" customHeight="1" x14ac:dyDescent="0.25">
      <c r="A86" s="8">
        <v>84</v>
      </c>
      <c r="B86" s="15" t="s">
        <v>148</v>
      </c>
    </row>
    <row r="87" spans="1:2" ht="13.5" customHeight="1" x14ac:dyDescent="0.25">
      <c r="A87" s="8">
        <v>85</v>
      </c>
      <c r="B87" s="22" t="s">
        <v>57</v>
      </c>
    </row>
    <row r="88" spans="1:2" ht="13.5" customHeight="1" x14ac:dyDescent="0.25">
      <c r="A88" s="8">
        <v>86</v>
      </c>
      <c r="B88" s="22" t="s">
        <v>357</v>
      </c>
    </row>
    <row r="89" spans="1:2" ht="13.5" customHeight="1" x14ac:dyDescent="0.25">
      <c r="A89" s="8">
        <v>87</v>
      </c>
      <c r="B89" s="22" t="s">
        <v>358</v>
      </c>
    </row>
    <row r="90" spans="1:2" ht="13.5" customHeight="1" x14ac:dyDescent="0.25">
      <c r="A90" s="8">
        <v>88</v>
      </c>
      <c r="B90" s="22" t="s">
        <v>359</v>
      </c>
    </row>
    <row r="91" spans="1:2" ht="13.5" customHeight="1" x14ac:dyDescent="0.25">
      <c r="A91" s="8">
        <v>89</v>
      </c>
      <c r="B91" s="22" t="s">
        <v>360</v>
      </c>
    </row>
    <row r="92" spans="1:2" ht="13.5" customHeight="1" x14ac:dyDescent="0.25">
      <c r="A92" s="8">
        <v>90</v>
      </c>
      <c r="B92" s="22" t="s">
        <v>361</v>
      </c>
    </row>
    <row r="93" spans="1:2" ht="13.5" customHeight="1" x14ac:dyDescent="0.25">
      <c r="A93" s="8">
        <v>91</v>
      </c>
      <c r="B93" s="22" t="s">
        <v>362</v>
      </c>
    </row>
    <row r="94" spans="1:2" ht="13.5" customHeight="1" x14ac:dyDescent="0.25">
      <c r="A94" s="8">
        <v>92</v>
      </c>
      <c r="B94" s="22" t="s">
        <v>124</v>
      </c>
    </row>
    <row r="95" spans="1:2" ht="13.5" customHeight="1" x14ac:dyDescent="0.25">
      <c r="A95" s="8">
        <v>93</v>
      </c>
      <c r="B95" s="22" t="s">
        <v>485</v>
      </c>
    </row>
    <row r="96" spans="1:2" ht="13.5" customHeight="1" x14ac:dyDescent="0.25">
      <c r="A96" s="8">
        <v>94</v>
      </c>
      <c r="B96" s="22" t="s">
        <v>569</v>
      </c>
    </row>
    <row r="97" spans="1:2" ht="13.5" customHeight="1" x14ac:dyDescent="0.25">
      <c r="A97" s="8">
        <v>95</v>
      </c>
      <c r="B97" s="17" t="s">
        <v>230</v>
      </c>
    </row>
    <row r="98" spans="1:2" ht="13.5" customHeight="1" x14ac:dyDescent="0.25">
      <c r="A98" s="8">
        <v>96</v>
      </c>
      <c r="B98" s="17" t="s">
        <v>231</v>
      </c>
    </row>
    <row r="99" spans="1:2" ht="13.5" customHeight="1" x14ac:dyDescent="0.25">
      <c r="A99" s="8">
        <v>97</v>
      </c>
      <c r="B99" s="17" t="s">
        <v>232</v>
      </c>
    </row>
    <row r="100" spans="1:2" ht="13.5" customHeight="1" x14ac:dyDescent="0.25">
      <c r="A100" s="8">
        <v>98</v>
      </c>
      <c r="B100" s="15" t="s">
        <v>233</v>
      </c>
    </row>
    <row r="101" spans="1:2" ht="13.5" customHeight="1" x14ac:dyDescent="0.25">
      <c r="A101" s="8">
        <v>99</v>
      </c>
      <c r="B101" s="15" t="s">
        <v>234</v>
      </c>
    </row>
    <row r="102" spans="1:2" ht="13.5" customHeight="1" x14ac:dyDescent="0.25">
      <c r="A102" s="8">
        <v>100</v>
      </c>
      <c r="B102" s="15" t="s">
        <v>235</v>
      </c>
    </row>
    <row r="103" spans="1:2" ht="13.5" customHeight="1" x14ac:dyDescent="0.25">
      <c r="A103" s="8">
        <v>101</v>
      </c>
      <c r="B103" s="17" t="s">
        <v>236</v>
      </c>
    </row>
    <row r="104" spans="1:2" ht="13.5" customHeight="1" x14ac:dyDescent="0.25">
      <c r="A104" s="8">
        <v>102</v>
      </c>
      <c r="B104" s="15" t="s">
        <v>237</v>
      </c>
    </row>
    <row r="105" spans="1:2" ht="13.5" customHeight="1" x14ac:dyDescent="0.25">
      <c r="A105" s="8">
        <v>103</v>
      </c>
      <c r="B105" s="15" t="s">
        <v>238</v>
      </c>
    </row>
    <row r="106" spans="1:2" ht="13.5" customHeight="1" x14ac:dyDescent="0.25">
      <c r="A106" s="8">
        <v>104</v>
      </c>
      <c r="B106" s="15" t="s">
        <v>239</v>
      </c>
    </row>
    <row r="107" spans="1:2" ht="13.5" customHeight="1" x14ac:dyDescent="0.25">
      <c r="A107" s="8">
        <v>105</v>
      </c>
      <c r="B107" s="15" t="s">
        <v>240</v>
      </c>
    </row>
    <row r="108" spans="1:2" ht="13.5" customHeight="1" x14ac:dyDescent="0.25">
      <c r="A108" s="8">
        <v>106</v>
      </c>
      <c r="B108" s="15" t="s">
        <v>241</v>
      </c>
    </row>
    <row r="109" spans="1:2" ht="13.5" customHeight="1" x14ac:dyDescent="0.25">
      <c r="A109" s="8">
        <v>107</v>
      </c>
      <c r="B109" s="15" t="s">
        <v>242</v>
      </c>
    </row>
    <row r="110" spans="1:2" ht="13.5" customHeight="1" x14ac:dyDescent="0.25">
      <c r="A110" s="8">
        <v>108</v>
      </c>
      <c r="B110" s="22" t="s">
        <v>204</v>
      </c>
    </row>
    <row r="111" spans="1:2" ht="13.5" customHeight="1" x14ac:dyDescent="0.25">
      <c r="A111" s="8">
        <v>109</v>
      </c>
      <c r="B111" s="22" t="s">
        <v>205</v>
      </c>
    </row>
    <row r="112" spans="1:2" ht="13.5" customHeight="1" x14ac:dyDescent="0.25">
      <c r="A112" s="8">
        <v>110</v>
      </c>
      <c r="B112" s="22" t="s">
        <v>264</v>
      </c>
    </row>
    <row r="113" spans="1:2" ht="13.5" customHeight="1" x14ac:dyDescent="0.25">
      <c r="A113" s="8">
        <v>111</v>
      </c>
      <c r="B113" s="22" t="s">
        <v>269</v>
      </c>
    </row>
    <row r="114" spans="1:2" ht="13.5" customHeight="1" x14ac:dyDescent="0.25">
      <c r="A114" s="8">
        <v>112</v>
      </c>
      <c r="B114" s="22" t="s">
        <v>265</v>
      </c>
    </row>
    <row r="115" spans="1:2" ht="13.5" customHeight="1" x14ac:dyDescent="0.25">
      <c r="A115" s="8">
        <v>113</v>
      </c>
      <c r="B115" s="22" t="s">
        <v>266</v>
      </c>
    </row>
    <row r="116" spans="1:2" ht="13.5" customHeight="1" x14ac:dyDescent="0.25">
      <c r="A116" s="8">
        <v>114</v>
      </c>
      <c r="B116" s="22" t="s">
        <v>267</v>
      </c>
    </row>
    <row r="117" spans="1:2" ht="13.5" customHeight="1" x14ac:dyDescent="0.25">
      <c r="A117" s="8">
        <v>115</v>
      </c>
      <c r="B117" s="22" t="s">
        <v>268</v>
      </c>
    </row>
    <row r="118" spans="1:2" ht="13.5" customHeight="1" x14ac:dyDescent="0.25">
      <c r="A118" s="8">
        <v>116</v>
      </c>
      <c r="B118" s="22" t="s">
        <v>51</v>
      </c>
    </row>
    <row r="119" spans="1:2" ht="13.5" customHeight="1" x14ac:dyDescent="0.25">
      <c r="A119" s="8">
        <v>117</v>
      </c>
      <c r="B119" s="22" t="s">
        <v>54</v>
      </c>
    </row>
    <row r="120" spans="1:2" ht="13.5" customHeight="1" x14ac:dyDescent="0.25">
      <c r="A120" s="8">
        <v>118</v>
      </c>
      <c r="B120" s="15" t="s">
        <v>243</v>
      </c>
    </row>
    <row r="121" spans="1:2" ht="13.5" customHeight="1" x14ac:dyDescent="0.25">
      <c r="A121" s="8">
        <v>119</v>
      </c>
      <c r="B121" s="15" t="s">
        <v>244</v>
      </c>
    </row>
    <row r="122" spans="1:2" ht="13.5" customHeight="1" x14ac:dyDescent="0.25">
      <c r="A122" s="8">
        <v>120</v>
      </c>
      <c r="B122" s="15" t="s">
        <v>245</v>
      </c>
    </row>
    <row r="123" spans="1:2" ht="13.5" customHeight="1" x14ac:dyDescent="0.25">
      <c r="A123" s="8">
        <v>121</v>
      </c>
      <c r="B123" s="15" t="s">
        <v>246</v>
      </c>
    </row>
    <row r="124" spans="1:2" ht="13.5" customHeight="1" x14ac:dyDescent="0.25">
      <c r="A124" s="8">
        <v>122</v>
      </c>
      <c r="B124" s="15" t="s">
        <v>247</v>
      </c>
    </row>
    <row r="125" spans="1:2" ht="13.5" customHeight="1" x14ac:dyDescent="0.25">
      <c r="A125" s="8">
        <v>123</v>
      </c>
      <c r="B125" s="15" t="s">
        <v>248</v>
      </c>
    </row>
    <row r="126" spans="1:2" ht="13.5" customHeight="1" x14ac:dyDescent="0.25">
      <c r="A126" s="8">
        <v>124</v>
      </c>
      <c r="B126" s="15" t="s">
        <v>150</v>
      </c>
    </row>
    <row r="127" spans="1:2" ht="13.5" customHeight="1" x14ac:dyDescent="0.25">
      <c r="A127" s="8">
        <v>125</v>
      </c>
      <c r="B127" s="15" t="s">
        <v>151</v>
      </c>
    </row>
    <row r="128" spans="1:2" ht="13.5" customHeight="1" x14ac:dyDescent="0.25">
      <c r="A128" s="8">
        <v>126</v>
      </c>
      <c r="B128" s="15" t="s">
        <v>152</v>
      </c>
    </row>
    <row r="129" spans="1:2" ht="13.5" customHeight="1" x14ac:dyDescent="0.25">
      <c r="A129" s="8">
        <v>127</v>
      </c>
      <c r="B129" s="128" t="s">
        <v>273</v>
      </c>
    </row>
    <row r="130" spans="1:2" ht="13.5" customHeight="1" x14ac:dyDescent="0.25">
      <c r="A130" s="8">
        <v>128</v>
      </c>
      <c r="B130" s="128" t="s">
        <v>274</v>
      </c>
    </row>
    <row r="131" spans="1:2" ht="13.5" customHeight="1" x14ac:dyDescent="0.25">
      <c r="A131" s="8">
        <v>129</v>
      </c>
      <c r="B131" s="22" t="s">
        <v>106</v>
      </c>
    </row>
    <row r="132" spans="1:2" ht="13.5" customHeight="1" x14ac:dyDescent="0.25">
      <c r="A132" s="8">
        <v>130</v>
      </c>
      <c r="B132" s="22" t="s">
        <v>107</v>
      </c>
    </row>
    <row r="133" spans="1:2" ht="13.5" customHeight="1" x14ac:dyDescent="0.25">
      <c r="A133" s="8">
        <v>131</v>
      </c>
      <c r="B133" s="22" t="s">
        <v>128</v>
      </c>
    </row>
    <row r="134" spans="1:2" ht="13.5" customHeight="1" x14ac:dyDescent="0.25">
      <c r="A134" s="8">
        <v>132</v>
      </c>
      <c r="B134" s="22" t="s">
        <v>132</v>
      </c>
    </row>
    <row r="135" spans="1:2" ht="13.5" customHeight="1" x14ac:dyDescent="0.25">
      <c r="A135" s="8">
        <v>133</v>
      </c>
      <c r="B135" s="22" t="s">
        <v>133</v>
      </c>
    </row>
    <row r="136" spans="1:2" ht="13.5" customHeight="1" x14ac:dyDescent="0.25">
      <c r="A136" s="8">
        <v>134</v>
      </c>
      <c r="B136" s="22" t="s">
        <v>315</v>
      </c>
    </row>
    <row r="137" spans="1:2" ht="13.5" customHeight="1" x14ac:dyDescent="0.25">
      <c r="A137" s="8">
        <v>135</v>
      </c>
      <c r="B137" s="22" t="s">
        <v>316</v>
      </c>
    </row>
    <row r="138" spans="1:2" ht="13.5" customHeight="1" x14ac:dyDescent="0.25">
      <c r="A138" s="8">
        <v>136</v>
      </c>
      <c r="B138" s="22" t="s">
        <v>144</v>
      </c>
    </row>
    <row r="139" spans="1:2" ht="13.5" customHeight="1" x14ac:dyDescent="0.25">
      <c r="A139" s="8">
        <v>137</v>
      </c>
      <c r="B139" s="22" t="s">
        <v>145</v>
      </c>
    </row>
    <row r="140" spans="1:2" ht="13.5" customHeight="1" x14ac:dyDescent="0.25">
      <c r="A140" s="8">
        <v>138</v>
      </c>
      <c r="B140" s="22" t="s">
        <v>157</v>
      </c>
    </row>
    <row r="141" spans="1:2" ht="13.5" customHeight="1" x14ac:dyDescent="0.25">
      <c r="A141" s="8">
        <v>139</v>
      </c>
      <c r="B141" s="22" t="s">
        <v>146</v>
      </c>
    </row>
    <row r="142" spans="1:2" ht="13.5" customHeight="1" x14ac:dyDescent="0.25">
      <c r="A142" s="8">
        <v>140</v>
      </c>
      <c r="B142" s="22" t="s">
        <v>131</v>
      </c>
    </row>
    <row r="143" spans="1:2" ht="13.5" customHeight="1" x14ac:dyDescent="0.25">
      <c r="A143" s="8">
        <v>141</v>
      </c>
      <c r="B143" s="22" t="s">
        <v>134</v>
      </c>
    </row>
    <row r="144" spans="1:2" ht="13.5" customHeight="1" x14ac:dyDescent="0.25">
      <c r="A144" s="8">
        <v>142</v>
      </c>
      <c r="B144" s="22" t="s">
        <v>135</v>
      </c>
    </row>
    <row r="145" spans="1:2" ht="13.5" customHeight="1" x14ac:dyDescent="0.25">
      <c r="A145" s="8">
        <v>143</v>
      </c>
      <c r="B145" s="22" t="s">
        <v>136</v>
      </c>
    </row>
    <row r="146" spans="1:2" ht="13.5" customHeight="1" x14ac:dyDescent="0.25">
      <c r="A146" s="8">
        <v>144</v>
      </c>
      <c r="B146" s="22" t="s">
        <v>137</v>
      </c>
    </row>
    <row r="147" spans="1:2" ht="13.5" customHeight="1" x14ac:dyDescent="0.25">
      <c r="A147" s="8">
        <v>145</v>
      </c>
      <c r="B147" s="22" t="s">
        <v>138</v>
      </c>
    </row>
    <row r="148" spans="1:2" ht="13.5" customHeight="1" x14ac:dyDescent="0.25">
      <c r="A148" s="8">
        <v>146</v>
      </c>
      <c r="B148" s="22" t="s">
        <v>177</v>
      </c>
    </row>
    <row r="149" spans="1:2" ht="13.5" customHeight="1" x14ac:dyDescent="0.25">
      <c r="A149" s="8">
        <v>147</v>
      </c>
      <c r="B149" s="22" t="s">
        <v>65</v>
      </c>
    </row>
    <row r="150" spans="1:2" ht="13.5" customHeight="1" x14ac:dyDescent="0.25">
      <c r="A150" s="8">
        <v>148</v>
      </c>
      <c r="B150" s="22" t="s">
        <v>67</v>
      </c>
    </row>
    <row r="151" spans="1:2" ht="13.5" customHeight="1" x14ac:dyDescent="0.25">
      <c r="A151" s="8">
        <v>149</v>
      </c>
      <c r="B151" s="22" t="s">
        <v>524</v>
      </c>
    </row>
    <row r="152" spans="1:2" ht="13.5" customHeight="1" x14ac:dyDescent="0.25">
      <c r="A152" s="8">
        <v>150</v>
      </c>
      <c r="B152" s="22" t="s">
        <v>605</v>
      </c>
    </row>
    <row r="153" spans="1:2" ht="13.5" customHeight="1" x14ac:dyDescent="0.25">
      <c r="A153" s="8">
        <v>151</v>
      </c>
      <c r="B153" s="22" t="s">
        <v>606</v>
      </c>
    </row>
    <row r="154" spans="1:2" ht="13.5" customHeight="1" x14ac:dyDescent="0.25">
      <c r="A154" s="8">
        <v>152</v>
      </c>
      <c r="B154" s="22" t="s">
        <v>608</v>
      </c>
    </row>
    <row r="155" spans="1:2" ht="13.5" customHeight="1" x14ac:dyDescent="0.25">
      <c r="A155" s="8">
        <v>153</v>
      </c>
      <c r="B155" s="15" t="s">
        <v>249</v>
      </c>
    </row>
    <row r="156" spans="1:2" ht="13.5" customHeight="1" x14ac:dyDescent="0.25">
      <c r="A156" s="8">
        <v>154</v>
      </c>
      <c r="B156" s="15" t="s">
        <v>250</v>
      </c>
    </row>
    <row r="157" spans="1:2" ht="13.5" customHeight="1" x14ac:dyDescent="0.25">
      <c r="A157" s="8">
        <v>155</v>
      </c>
      <c r="B157" s="15" t="s">
        <v>251</v>
      </c>
    </row>
    <row r="158" spans="1:2" ht="13.5" customHeight="1" x14ac:dyDescent="0.25">
      <c r="A158" s="8">
        <v>156</v>
      </c>
      <c r="B158" s="15" t="s">
        <v>252</v>
      </c>
    </row>
    <row r="159" spans="1:2" ht="13.5" customHeight="1" x14ac:dyDescent="0.25">
      <c r="A159" s="8">
        <v>157</v>
      </c>
      <c r="B159" s="15" t="s">
        <v>253</v>
      </c>
    </row>
    <row r="160" spans="1:2" ht="13.5" customHeight="1" x14ac:dyDescent="0.25">
      <c r="A160" s="8">
        <v>158</v>
      </c>
      <c r="B160" s="17" t="s">
        <v>254</v>
      </c>
    </row>
    <row r="161" spans="1:2" ht="13.5" customHeight="1" x14ac:dyDescent="0.25">
      <c r="A161" s="8">
        <v>159</v>
      </c>
      <c r="B161" s="17" t="s">
        <v>255</v>
      </c>
    </row>
    <row r="162" spans="1:2" ht="13.5" customHeight="1" x14ac:dyDescent="0.25">
      <c r="A162" s="8">
        <v>160</v>
      </c>
      <c r="B162" s="15" t="s">
        <v>651</v>
      </c>
    </row>
    <row r="163" spans="1:2" ht="13.5" customHeight="1" x14ac:dyDescent="0.25">
      <c r="A163" s="8">
        <v>161</v>
      </c>
      <c r="B163" s="15" t="s">
        <v>652</v>
      </c>
    </row>
    <row r="164" spans="1:2" ht="13.5" customHeight="1" x14ac:dyDescent="0.25">
      <c r="A164" s="8">
        <v>162</v>
      </c>
      <c r="B164" s="22" t="s">
        <v>153</v>
      </c>
    </row>
    <row r="165" spans="1:2" ht="13.5" customHeight="1" x14ac:dyDescent="0.25">
      <c r="A165" s="8">
        <v>163</v>
      </c>
      <c r="B165" s="22" t="s">
        <v>559</v>
      </c>
    </row>
    <row r="166" spans="1:2" ht="13.5" customHeight="1" x14ac:dyDescent="0.25">
      <c r="A166" s="8">
        <v>164</v>
      </c>
      <c r="B166" s="22" t="s">
        <v>417</v>
      </c>
    </row>
    <row r="167" spans="1:2" ht="13.5" customHeight="1" x14ac:dyDescent="0.25">
      <c r="A167" s="8">
        <v>165</v>
      </c>
      <c r="B167" s="22" t="s">
        <v>418</v>
      </c>
    </row>
    <row r="168" spans="1:2" ht="13.5" customHeight="1" x14ac:dyDescent="0.25">
      <c r="A168" s="8">
        <v>166</v>
      </c>
      <c r="B168" s="22" t="s">
        <v>419</v>
      </c>
    </row>
    <row r="169" spans="1:2" ht="13.5" customHeight="1" x14ac:dyDescent="0.25">
      <c r="A169" s="8">
        <v>167</v>
      </c>
      <c r="B169" s="22" t="s">
        <v>420</v>
      </c>
    </row>
    <row r="170" spans="1:2" ht="13.5" customHeight="1" x14ac:dyDescent="0.25">
      <c r="A170" s="8">
        <v>168</v>
      </c>
      <c r="B170" s="22" t="s">
        <v>421</v>
      </c>
    </row>
    <row r="171" spans="1:2" ht="13.5" customHeight="1" x14ac:dyDescent="0.25">
      <c r="A171" s="8">
        <v>169</v>
      </c>
      <c r="B171" s="22" t="s">
        <v>437</v>
      </c>
    </row>
    <row r="172" spans="1:2" ht="13.5" customHeight="1" x14ac:dyDescent="0.25">
      <c r="A172" s="8">
        <v>170</v>
      </c>
      <c r="B172" s="22" t="s">
        <v>738</v>
      </c>
    </row>
    <row r="173" spans="1:2" ht="13.5" customHeight="1" x14ac:dyDescent="0.25">
      <c r="A173" s="8">
        <v>171</v>
      </c>
      <c r="B173" s="22" t="s">
        <v>511</v>
      </c>
    </row>
    <row r="174" spans="1:2" ht="13.5" customHeight="1" x14ac:dyDescent="0.25">
      <c r="A174" s="8">
        <v>172</v>
      </c>
      <c r="B174" s="22" t="s">
        <v>527</v>
      </c>
    </row>
    <row r="175" spans="1:2" ht="13.5" customHeight="1" x14ac:dyDescent="0.25">
      <c r="A175" s="8">
        <v>173</v>
      </c>
      <c r="B175" s="22" t="s">
        <v>533</v>
      </c>
    </row>
    <row r="176" spans="1:2" ht="13.5" customHeight="1" x14ac:dyDescent="0.25">
      <c r="A176" s="8">
        <v>174</v>
      </c>
      <c r="B176" s="40" t="s">
        <v>574</v>
      </c>
    </row>
    <row r="177" spans="1:2" ht="13.5" customHeight="1" x14ac:dyDescent="0.25">
      <c r="A177" s="8">
        <v>175</v>
      </c>
      <c r="B177" s="40" t="s">
        <v>570</v>
      </c>
    </row>
    <row r="178" spans="1:2" ht="13.5" customHeight="1" x14ac:dyDescent="0.25">
      <c r="A178" s="8">
        <v>176</v>
      </c>
      <c r="B178" s="40" t="s">
        <v>571</v>
      </c>
    </row>
    <row r="179" spans="1:2" ht="13.5" customHeight="1" x14ac:dyDescent="0.25">
      <c r="A179" s="8">
        <v>177</v>
      </c>
      <c r="B179" s="40" t="s">
        <v>573</v>
      </c>
    </row>
    <row r="180" spans="1:2" ht="13.5" customHeight="1" x14ac:dyDescent="0.25">
      <c r="A180" s="8">
        <v>178</v>
      </c>
      <c r="B180" s="40" t="s">
        <v>572</v>
      </c>
    </row>
    <row r="181" spans="1:2" ht="13.5" customHeight="1" x14ac:dyDescent="0.25">
      <c r="A181" s="8">
        <v>179</v>
      </c>
      <c r="B181" s="40" t="s">
        <v>534</v>
      </c>
    </row>
    <row r="182" spans="1:2" ht="13.5" customHeight="1" x14ac:dyDescent="0.25">
      <c r="A182" s="8">
        <v>180</v>
      </c>
      <c r="B182" s="40" t="s">
        <v>535</v>
      </c>
    </row>
    <row r="183" spans="1:2" ht="13.5" customHeight="1" x14ac:dyDescent="0.25">
      <c r="A183" s="8">
        <v>181</v>
      </c>
      <c r="B183" s="40" t="s">
        <v>575</v>
      </c>
    </row>
    <row r="184" spans="1:2" ht="13.5" customHeight="1" x14ac:dyDescent="0.25">
      <c r="A184" s="8">
        <v>182</v>
      </c>
      <c r="B184" s="40" t="s">
        <v>113</v>
      </c>
    </row>
    <row r="185" spans="1:2" ht="13.5" customHeight="1" x14ac:dyDescent="0.25">
      <c r="A185" s="8">
        <v>183</v>
      </c>
      <c r="B185" s="101" t="s">
        <v>557</v>
      </c>
    </row>
    <row r="186" spans="1:2" ht="13.5" customHeight="1" x14ac:dyDescent="0.25">
      <c r="A186" s="8">
        <v>184</v>
      </c>
      <c r="B186" s="44" t="s">
        <v>667</v>
      </c>
    </row>
    <row r="187" spans="1:2" ht="13.5" customHeight="1" x14ac:dyDescent="0.25">
      <c r="A187" s="8">
        <v>185</v>
      </c>
      <c r="B187" s="44" t="s">
        <v>668</v>
      </c>
    </row>
    <row r="188" spans="1:2" ht="13.5" customHeight="1" x14ac:dyDescent="0.25">
      <c r="A188" s="8">
        <v>186</v>
      </c>
      <c r="B188" s="44" t="s">
        <v>669</v>
      </c>
    </row>
    <row r="189" spans="1:2" ht="13.5" customHeight="1" x14ac:dyDescent="0.25">
      <c r="A189" s="8">
        <v>187</v>
      </c>
      <c r="B189" s="44" t="s">
        <v>670</v>
      </c>
    </row>
    <row r="190" spans="1:2" ht="13.5" customHeight="1" x14ac:dyDescent="0.25">
      <c r="A190" s="8">
        <v>188</v>
      </c>
      <c r="B190" s="44" t="s">
        <v>671</v>
      </c>
    </row>
    <row r="191" spans="1:2" ht="13.5" customHeight="1" x14ac:dyDescent="0.25">
      <c r="A191" s="8">
        <v>189</v>
      </c>
      <c r="B191" s="44" t="s">
        <v>672</v>
      </c>
    </row>
    <row r="192" spans="1:2" ht="13.5" customHeight="1" x14ac:dyDescent="0.25">
      <c r="A192" s="8">
        <v>190</v>
      </c>
      <c r="B192" s="44" t="s">
        <v>673</v>
      </c>
    </row>
    <row r="193" spans="1:2" ht="13.5" customHeight="1" x14ac:dyDescent="0.25">
      <c r="A193" s="8">
        <v>191</v>
      </c>
      <c r="B193" s="104" t="s">
        <v>680</v>
      </c>
    </row>
    <row r="194" spans="1:2" ht="13.5" customHeight="1" x14ac:dyDescent="0.25">
      <c r="A194" s="8">
        <v>192</v>
      </c>
      <c r="B194" s="104" t="s">
        <v>681</v>
      </c>
    </row>
    <row r="195" spans="1:2" ht="13.5" customHeight="1" x14ac:dyDescent="0.25">
      <c r="A195" s="8">
        <v>193</v>
      </c>
      <c r="B195" s="104" t="s">
        <v>682</v>
      </c>
    </row>
    <row r="196" spans="1:2" ht="13.5" customHeight="1" x14ac:dyDescent="0.25">
      <c r="A196" s="8">
        <v>194</v>
      </c>
      <c r="B196" s="104" t="s">
        <v>683</v>
      </c>
    </row>
    <row r="197" spans="1:2" ht="13.5" customHeight="1" x14ac:dyDescent="0.25">
      <c r="A197" s="8">
        <v>195</v>
      </c>
      <c r="B197" s="104" t="s">
        <v>684</v>
      </c>
    </row>
    <row r="198" spans="1:2" ht="13.5" customHeight="1" x14ac:dyDescent="0.25">
      <c r="A198" s="8">
        <v>196</v>
      </c>
      <c r="B198" s="104" t="s">
        <v>685</v>
      </c>
    </row>
    <row r="199" spans="1:2" ht="13.5" customHeight="1" x14ac:dyDescent="0.25">
      <c r="A199" s="8">
        <v>197</v>
      </c>
      <c r="B199" s="104" t="s">
        <v>686</v>
      </c>
    </row>
    <row r="200" spans="1:2" ht="13.5" customHeight="1" x14ac:dyDescent="0.25">
      <c r="A200" s="8">
        <v>198</v>
      </c>
      <c r="B200" s="104" t="s">
        <v>687</v>
      </c>
    </row>
    <row r="201" spans="1:2" ht="13.5" customHeight="1" x14ac:dyDescent="0.25">
      <c r="A201" s="8">
        <v>199</v>
      </c>
      <c r="B201" s="104" t="s">
        <v>688</v>
      </c>
    </row>
    <row r="202" spans="1:2" ht="13.5" customHeight="1" x14ac:dyDescent="0.25">
      <c r="A202" s="8">
        <v>200</v>
      </c>
      <c r="B202" s="104" t="s">
        <v>689</v>
      </c>
    </row>
    <row r="203" spans="1:2" ht="13.5" customHeight="1" x14ac:dyDescent="0.25">
      <c r="A203" s="8">
        <v>201</v>
      </c>
      <c r="B203" s="104" t="s">
        <v>690</v>
      </c>
    </row>
    <row r="204" spans="1:2" ht="13.5" customHeight="1" x14ac:dyDescent="0.25">
      <c r="A204" s="8">
        <v>202</v>
      </c>
      <c r="B204" s="104" t="s">
        <v>691</v>
      </c>
    </row>
    <row r="205" spans="1:2" ht="13.5" customHeight="1" x14ac:dyDescent="0.25">
      <c r="A205" s="8">
        <v>203</v>
      </c>
      <c r="B205" s="104" t="s">
        <v>692</v>
      </c>
    </row>
    <row r="206" spans="1:2" ht="13.5" customHeight="1" x14ac:dyDescent="0.25">
      <c r="A206" s="8">
        <v>204</v>
      </c>
      <c r="B206" s="104" t="s">
        <v>693</v>
      </c>
    </row>
    <row r="207" spans="1:2" ht="13.5" customHeight="1" x14ac:dyDescent="0.25">
      <c r="A207" s="8">
        <v>205</v>
      </c>
      <c r="B207" s="104" t="s">
        <v>694</v>
      </c>
    </row>
    <row r="208" spans="1:2" ht="13.5" customHeight="1" x14ac:dyDescent="0.25">
      <c r="A208" s="8">
        <v>206</v>
      </c>
      <c r="B208" s="104" t="s">
        <v>695</v>
      </c>
    </row>
    <row r="209" spans="1:2" ht="13.5" customHeight="1" x14ac:dyDescent="0.25">
      <c r="A209" s="8">
        <v>207</v>
      </c>
      <c r="B209" s="104" t="s">
        <v>696</v>
      </c>
    </row>
    <row r="210" spans="1:2" ht="13.5" customHeight="1" x14ac:dyDescent="0.25">
      <c r="A210" s="8">
        <v>208</v>
      </c>
      <c r="B210" s="104" t="s">
        <v>697</v>
      </c>
    </row>
    <row r="211" spans="1:2" ht="13.5" customHeight="1" x14ac:dyDescent="0.25">
      <c r="A211" s="8">
        <v>209</v>
      </c>
      <c r="B211" s="104" t="s">
        <v>698</v>
      </c>
    </row>
    <row r="212" spans="1:2" ht="13.5" customHeight="1" x14ac:dyDescent="0.25">
      <c r="A212" s="8">
        <v>210</v>
      </c>
      <c r="B212" s="104" t="s">
        <v>699</v>
      </c>
    </row>
    <row r="213" spans="1:2" ht="13.5" customHeight="1" x14ac:dyDescent="0.25">
      <c r="A213" s="8">
        <v>211</v>
      </c>
      <c r="B213" s="104" t="s">
        <v>700</v>
      </c>
    </row>
    <row r="214" spans="1:2" ht="13.5" customHeight="1" x14ac:dyDescent="0.25">
      <c r="A214" s="8">
        <v>212</v>
      </c>
      <c r="B214" s="104" t="s">
        <v>701</v>
      </c>
    </row>
    <row r="215" spans="1:2" ht="13.5" customHeight="1" x14ac:dyDescent="0.25">
      <c r="A215" s="8">
        <v>213</v>
      </c>
      <c r="B215" s="104" t="s">
        <v>702</v>
      </c>
    </row>
    <row r="216" spans="1:2" ht="13.5" customHeight="1" x14ac:dyDescent="0.25">
      <c r="A216" s="8">
        <v>214</v>
      </c>
      <c r="B216" s="104" t="s">
        <v>703</v>
      </c>
    </row>
    <row r="217" spans="1:2" ht="13.5" customHeight="1" x14ac:dyDescent="0.25">
      <c r="A217" s="8">
        <v>215</v>
      </c>
      <c r="B217" s="104" t="s">
        <v>704</v>
      </c>
    </row>
    <row r="218" spans="1:2" ht="13.5" customHeight="1" x14ac:dyDescent="0.25">
      <c r="A218" s="8">
        <v>216</v>
      </c>
      <c r="B218" s="104" t="s">
        <v>705</v>
      </c>
    </row>
    <row r="219" spans="1:2" ht="13.5" customHeight="1" x14ac:dyDescent="0.25">
      <c r="A219" s="8">
        <v>217</v>
      </c>
      <c r="B219" s="104" t="s">
        <v>706</v>
      </c>
    </row>
    <row r="220" spans="1:2" ht="13.5" customHeight="1" x14ac:dyDescent="0.25">
      <c r="A220" s="8">
        <v>218</v>
      </c>
      <c r="B220" s="104" t="s">
        <v>707</v>
      </c>
    </row>
    <row r="221" spans="1:2" ht="13.5" customHeight="1" x14ac:dyDescent="0.25">
      <c r="A221" s="8">
        <v>219</v>
      </c>
      <c r="B221" s="104" t="s">
        <v>708</v>
      </c>
    </row>
    <row r="222" spans="1:2" ht="13.5" customHeight="1" x14ac:dyDescent="0.25">
      <c r="A222" s="8">
        <v>220</v>
      </c>
      <c r="B222" s="104" t="s">
        <v>709</v>
      </c>
    </row>
    <row r="223" spans="1:2" ht="13.5" customHeight="1" x14ac:dyDescent="0.25">
      <c r="A223" s="8">
        <v>221</v>
      </c>
      <c r="B223" s="104" t="s">
        <v>710</v>
      </c>
    </row>
    <row r="224" spans="1:2" ht="13.5" customHeight="1" x14ac:dyDescent="0.25">
      <c r="A224" s="8">
        <v>222</v>
      </c>
      <c r="B224" s="104" t="s">
        <v>711</v>
      </c>
    </row>
    <row r="225" spans="1:2" ht="13.5" customHeight="1" x14ac:dyDescent="0.25">
      <c r="A225" s="8">
        <v>223</v>
      </c>
      <c r="B225" s="104" t="s">
        <v>712</v>
      </c>
    </row>
    <row r="226" spans="1:2" ht="13.5" customHeight="1" x14ac:dyDescent="0.25">
      <c r="A226" s="8">
        <v>224</v>
      </c>
      <c r="B226" s="104" t="s">
        <v>713</v>
      </c>
    </row>
    <row r="227" spans="1:2" ht="13.5" customHeight="1" x14ac:dyDescent="0.25">
      <c r="A227" s="8">
        <v>225</v>
      </c>
      <c r="B227" s="104" t="s">
        <v>714</v>
      </c>
    </row>
    <row r="228" spans="1:2" ht="13.5" customHeight="1" x14ac:dyDescent="0.25">
      <c r="A228" s="8">
        <v>226</v>
      </c>
      <c r="B228" s="104" t="s">
        <v>715</v>
      </c>
    </row>
    <row r="229" spans="1:2" ht="13.5" customHeight="1" x14ac:dyDescent="0.25">
      <c r="A229" s="8">
        <v>227</v>
      </c>
      <c r="B229" s="104" t="s">
        <v>716</v>
      </c>
    </row>
    <row r="230" spans="1:2" ht="13.5" customHeight="1" x14ac:dyDescent="0.25">
      <c r="A230" s="8">
        <v>228</v>
      </c>
      <c r="B230" s="104" t="s">
        <v>717</v>
      </c>
    </row>
    <row r="231" spans="1:2" ht="13.5" customHeight="1" x14ac:dyDescent="0.25">
      <c r="A231" s="8">
        <v>229</v>
      </c>
      <c r="B231" s="104" t="s">
        <v>718</v>
      </c>
    </row>
    <row r="232" spans="1:2" ht="13.5" customHeight="1" x14ac:dyDescent="0.25">
      <c r="A232" s="8">
        <v>230</v>
      </c>
      <c r="B232" s="104" t="s">
        <v>719</v>
      </c>
    </row>
    <row r="233" spans="1:2" ht="13.5" customHeight="1" x14ac:dyDescent="0.25">
      <c r="A233" s="8">
        <v>231</v>
      </c>
      <c r="B233" s="104" t="s">
        <v>720</v>
      </c>
    </row>
    <row r="234" spans="1:2" ht="13.5" customHeight="1" x14ac:dyDescent="0.25">
      <c r="A234" s="8">
        <v>232</v>
      </c>
      <c r="B234" s="104" t="s">
        <v>721</v>
      </c>
    </row>
    <row r="235" spans="1:2" ht="13.5" customHeight="1" x14ac:dyDescent="0.25">
      <c r="A235" s="8">
        <v>233</v>
      </c>
      <c r="B235" s="104" t="s">
        <v>722</v>
      </c>
    </row>
    <row r="236" spans="1:2" ht="13.5" customHeight="1" x14ac:dyDescent="0.25">
      <c r="A236" s="8">
        <v>234</v>
      </c>
      <c r="B236" s="104" t="s">
        <v>723</v>
      </c>
    </row>
    <row r="237" spans="1:2" ht="13.5" customHeight="1" x14ac:dyDescent="0.25">
      <c r="A237" s="8">
        <v>235</v>
      </c>
      <c r="B237" s="104" t="s">
        <v>724</v>
      </c>
    </row>
    <row r="238" spans="1:2" ht="13.5" customHeight="1" x14ac:dyDescent="0.25">
      <c r="A238" s="8">
        <v>236</v>
      </c>
      <c r="B238" s="104" t="s">
        <v>725</v>
      </c>
    </row>
    <row r="239" spans="1:2" ht="13.5" customHeight="1" x14ac:dyDescent="0.25">
      <c r="A239" s="8">
        <v>237</v>
      </c>
      <c r="B239" s="104" t="s">
        <v>726</v>
      </c>
    </row>
    <row r="240" spans="1:2" ht="13.5" customHeight="1" x14ac:dyDescent="0.25">
      <c r="A240" s="8">
        <v>238</v>
      </c>
      <c r="B240" s="104" t="s">
        <v>727</v>
      </c>
    </row>
    <row r="241" spans="1:2" ht="13.5" customHeight="1" x14ac:dyDescent="0.25">
      <c r="A241" s="8">
        <v>239</v>
      </c>
      <c r="B241" s="104" t="s">
        <v>728</v>
      </c>
    </row>
    <row r="242" spans="1:2" ht="13.5" customHeight="1" x14ac:dyDescent="0.25">
      <c r="A242" s="8">
        <v>240</v>
      </c>
      <c r="B242" s="104" t="s">
        <v>729</v>
      </c>
    </row>
    <row r="243" spans="1:2" ht="13.5" customHeight="1" x14ac:dyDescent="0.25">
      <c r="A243" s="8">
        <v>241</v>
      </c>
      <c r="B243" s="104" t="s">
        <v>730</v>
      </c>
    </row>
    <row r="244" spans="1:2" ht="13.5" customHeight="1" x14ac:dyDescent="0.25">
      <c r="A244" s="8">
        <v>242</v>
      </c>
      <c r="B244" s="104" t="s">
        <v>731</v>
      </c>
    </row>
    <row r="245" spans="1:2" ht="13.5" customHeight="1" x14ac:dyDescent="0.25">
      <c r="A245" s="8">
        <v>243</v>
      </c>
      <c r="B245" s="104" t="s">
        <v>732</v>
      </c>
    </row>
    <row r="246" spans="1:2" ht="13.5" customHeight="1" x14ac:dyDescent="0.25">
      <c r="A246" s="8">
        <v>244</v>
      </c>
      <c r="B246" s="104" t="s">
        <v>733</v>
      </c>
    </row>
    <row r="247" spans="1:2" ht="13.5" customHeight="1" x14ac:dyDescent="0.25">
      <c r="A247" s="8">
        <v>245</v>
      </c>
      <c r="B247" s="104" t="s">
        <v>734</v>
      </c>
    </row>
    <row r="248" spans="1:2" ht="13.5" customHeight="1" x14ac:dyDescent="0.25">
      <c r="A248" s="8">
        <v>246</v>
      </c>
      <c r="B248" s="104" t="s">
        <v>735</v>
      </c>
    </row>
    <row r="249" spans="1:2" ht="13.5" customHeight="1" x14ac:dyDescent="0.25">
      <c r="A249" s="8">
        <v>247</v>
      </c>
      <c r="B249" s="151" t="s">
        <v>507</v>
      </c>
    </row>
    <row r="250" spans="1:2" ht="13.5" customHeight="1" x14ac:dyDescent="0.25">
      <c r="A250" s="8">
        <v>248</v>
      </c>
      <c r="B250" s="151" t="s">
        <v>509</v>
      </c>
    </row>
    <row r="251" spans="1:2" ht="13.5" customHeight="1" x14ac:dyDescent="0.25">
      <c r="A251" s="8">
        <v>249</v>
      </c>
      <c r="B251" s="40" t="s">
        <v>515</v>
      </c>
    </row>
    <row r="252" spans="1:2" ht="13.5" customHeight="1" x14ac:dyDescent="0.25">
      <c r="A252" s="8">
        <v>250</v>
      </c>
      <c r="B252" s="40" t="s">
        <v>517</v>
      </c>
    </row>
    <row r="253" spans="1:2" ht="13.5" customHeight="1" x14ac:dyDescent="0.25">
      <c r="A253" s="8">
        <v>251</v>
      </c>
      <c r="B253" s="40" t="s">
        <v>516</v>
      </c>
    </row>
    <row r="254" spans="1:2" ht="13.5" customHeight="1" x14ac:dyDescent="0.25">
      <c r="A254" s="8">
        <v>252</v>
      </c>
      <c r="B254" s="40" t="s">
        <v>518</v>
      </c>
    </row>
    <row r="255" spans="1:2" ht="13.5" customHeight="1" x14ac:dyDescent="0.25">
      <c r="A255" s="8">
        <v>253</v>
      </c>
      <c r="B255" s="40" t="s">
        <v>519</v>
      </c>
    </row>
    <row r="256" spans="1:2" ht="13.5" customHeight="1" x14ac:dyDescent="0.25">
      <c r="A256" s="8">
        <v>254</v>
      </c>
      <c r="B256" s="40" t="s">
        <v>520</v>
      </c>
    </row>
    <row r="257" spans="1:2" ht="13.5" customHeight="1" x14ac:dyDescent="0.25">
      <c r="A257" s="8">
        <v>255</v>
      </c>
      <c r="B257" s="106" t="s">
        <v>548</v>
      </c>
    </row>
    <row r="258" spans="1:2" ht="13.5" customHeight="1" x14ac:dyDescent="0.25">
      <c r="A258" s="8">
        <v>256</v>
      </c>
      <c r="B258" s="106" t="s">
        <v>549</v>
      </c>
    </row>
    <row r="259" spans="1:2" ht="13.5" customHeight="1" x14ac:dyDescent="0.25">
      <c r="A259" s="8">
        <v>257</v>
      </c>
      <c r="B259" s="106" t="s">
        <v>553</v>
      </c>
    </row>
    <row r="260" spans="1:2" ht="13.5" customHeight="1" x14ac:dyDescent="0.25">
      <c r="A260" s="8">
        <v>258</v>
      </c>
      <c r="B260" s="44" t="s">
        <v>350</v>
      </c>
    </row>
    <row r="261" spans="1:2" ht="13.5" customHeight="1" x14ac:dyDescent="0.25">
      <c r="A261" s="8">
        <v>259</v>
      </c>
      <c r="B261" s="106" t="s">
        <v>539</v>
      </c>
    </row>
    <row r="262" spans="1:2" ht="13.5" customHeight="1" x14ac:dyDescent="0.25">
      <c r="A262" s="8">
        <v>260</v>
      </c>
      <c r="B262" s="106" t="s">
        <v>540</v>
      </c>
    </row>
    <row r="263" spans="1:2" ht="13.5" customHeight="1" x14ac:dyDescent="0.25">
      <c r="A263" s="8">
        <v>261</v>
      </c>
      <c r="B263" s="106" t="s">
        <v>541</v>
      </c>
    </row>
    <row r="264" spans="1:2" ht="13.5" customHeight="1" x14ac:dyDescent="0.25">
      <c r="A264" s="8">
        <v>262</v>
      </c>
      <c r="B264" s="106" t="s">
        <v>595</v>
      </c>
    </row>
    <row r="265" spans="1:2" ht="13.5" customHeight="1" x14ac:dyDescent="0.25">
      <c r="A265" s="8">
        <v>263</v>
      </c>
      <c r="B265" s="106" t="s">
        <v>596</v>
      </c>
    </row>
    <row r="266" spans="1:2" ht="13.5" customHeight="1" x14ac:dyDescent="0.25">
      <c r="A266" s="8">
        <v>264</v>
      </c>
      <c r="B266" s="106" t="s">
        <v>597</v>
      </c>
    </row>
    <row r="267" spans="1:2" ht="13.5" customHeight="1" x14ac:dyDescent="0.25">
      <c r="A267" s="8">
        <v>265</v>
      </c>
      <c r="B267" s="106" t="s">
        <v>598</v>
      </c>
    </row>
    <row r="268" spans="1:2" ht="13.5" customHeight="1" x14ac:dyDescent="0.25">
      <c r="A268" s="8">
        <v>266</v>
      </c>
      <c r="B268" s="106" t="s">
        <v>568</v>
      </c>
    </row>
    <row r="269" spans="1:2" ht="13.5" customHeight="1" x14ac:dyDescent="0.25">
      <c r="A269" s="8">
        <v>267</v>
      </c>
      <c r="B269" s="106" t="s">
        <v>600</v>
      </c>
    </row>
    <row r="270" spans="1:2" ht="13.5" customHeight="1" x14ac:dyDescent="0.25">
      <c r="A270" s="8">
        <v>268</v>
      </c>
      <c r="B270" s="106" t="s">
        <v>601</v>
      </c>
    </row>
    <row r="271" spans="1:2" ht="13.5" customHeight="1" x14ac:dyDescent="0.25">
      <c r="A271" s="8">
        <v>269</v>
      </c>
      <c r="B271" s="106" t="s">
        <v>550</v>
      </c>
    </row>
    <row r="272" spans="1:2" ht="13.5" customHeight="1" x14ac:dyDescent="0.25">
      <c r="A272" s="8">
        <v>270</v>
      </c>
      <c r="B272" s="151" t="s">
        <v>771</v>
      </c>
    </row>
    <row r="273" spans="1:2" ht="13.5" customHeight="1" x14ac:dyDescent="0.25">
      <c r="A273" s="8">
        <v>271</v>
      </c>
      <c r="B273" s="104" t="s">
        <v>772</v>
      </c>
    </row>
    <row r="274" spans="1:2" ht="13.5" customHeight="1" x14ac:dyDescent="0.25">
      <c r="A274" s="8">
        <v>272</v>
      </c>
      <c r="B274" s="104" t="s">
        <v>773</v>
      </c>
    </row>
    <row r="275" spans="1:2" ht="13.5" customHeight="1" x14ac:dyDescent="0.25">
      <c r="A275" s="8">
        <v>273</v>
      </c>
      <c r="B275" s="104" t="s">
        <v>774</v>
      </c>
    </row>
    <row r="276" spans="1:2" ht="13.5" customHeight="1" x14ac:dyDescent="0.25">
      <c r="A276" s="8">
        <v>274</v>
      </c>
      <c r="B276" s="106" t="s">
        <v>631</v>
      </c>
    </row>
    <row r="277" spans="1:2" ht="13.5" customHeight="1" x14ac:dyDescent="0.25">
      <c r="A277" s="8">
        <v>275</v>
      </c>
      <c r="B277" s="106" t="s">
        <v>632</v>
      </c>
    </row>
    <row r="278" spans="1:2" ht="13.5" customHeight="1" x14ac:dyDescent="0.25">
      <c r="A278" s="8">
        <v>276</v>
      </c>
      <c r="B278" s="106" t="s">
        <v>633</v>
      </c>
    </row>
    <row r="279" spans="1:2" ht="13.5" customHeight="1" x14ac:dyDescent="0.25">
      <c r="A279" s="8">
        <v>277</v>
      </c>
      <c r="B279" s="106" t="s">
        <v>634</v>
      </c>
    </row>
    <row r="280" spans="1:2" ht="13.5" customHeight="1" x14ac:dyDescent="0.25">
      <c r="A280" s="8">
        <v>278</v>
      </c>
      <c r="B280" s="106" t="s">
        <v>635</v>
      </c>
    </row>
    <row r="281" spans="1:2" ht="13.5" customHeight="1" x14ac:dyDescent="0.25">
      <c r="A281" s="8">
        <v>279</v>
      </c>
      <c r="B281" s="145" t="s">
        <v>762</v>
      </c>
    </row>
    <row r="282" spans="1:2" x14ac:dyDescent="0.25">
      <c r="A282" s="8">
        <v>280</v>
      </c>
      <c r="B282" s="106" t="s">
        <v>154</v>
      </c>
    </row>
    <row r="283" spans="1:2" x14ac:dyDescent="0.25">
      <c r="A283" s="8">
        <v>281</v>
      </c>
      <c r="B283" s="106" t="s">
        <v>155</v>
      </c>
    </row>
    <row r="284" spans="1:2" x14ac:dyDescent="0.25">
      <c r="A284" s="8">
        <v>282</v>
      </c>
      <c r="B284" s="106" t="s">
        <v>92</v>
      </c>
    </row>
    <row r="285" spans="1:2" x14ac:dyDescent="0.25">
      <c r="A285" s="8">
        <v>283</v>
      </c>
      <c r="B285" s="106" t="s">
        <v>93</v>
      </c>
    </row>
    <row r="286" spans="1:2" x14ac:dyDescent="0.25">
      <c r="A286" s="8">
        <v>284</v>
      </c>
      <c r="B286" s="106" t="s">
        <v>94</v>
      </c>
    </row>
    <row r="287" spans="1:2" x14ac:dyDescent="0.25">
      <c r="A287" s="8">
        <v>285</v>
      </c>
      <c r="B287" s="106" t="s">
        <v>95</v>
      </c>
    </row>
    <row r="288" spans="1:2" x14ac:dyDescent="0.25">
      <c r="A288" s="8">
        <v>286</v>
      </c>
      <c r="B288" s="106" t="s">
        <v>96</v>
      </c>
    </row>
    <row r="289" spans="1:2" x14ac:dyDescent="0.25">
      <c r="A289" s="8">
        <v>287</v>
      </c>
      <c r="B289" s="106" t="s">
        <v>97</v>
      </c>
    </row>
    <row r="290" spans="1:2" x14ac:dyDescent="0.25">
      <c r="A290" s="8">
        <v>288</v>
      </c>
      <c r="B290" s="106" t="s">
        <v>98</v>
      </c>
    </row>
    <row r="291" spans="1:2" x14ac:dyDescent="0.25">
      <c r="A291" s="8">
        <v>289</v>
      </c>
      <c r="B291" s="106" t="s">
        <v>99</v>
      </c>
    </row>
    <row r="292" spans="1:2" x14ac:dyDescent="0.25">
      <c r="A292" s="8">
        <v>290</v>
      </c>
      <c r="B292" s="106" t="s">
        <v>100</v>
      </c>
    </row>
    <row r="293" spans="1:2" x14ac:dyDescent="0.25">
      <c r="A293" s="8">
        <v>291</v>
      </c>
      <c r="B293" s="106" t="s">
        <v>101</v>
      </c>
    </row>
    <row r="294" spans="1:2" x14ac:dyDescent="0.25">
      <c r="A294" s="8">
        <v>292</v>
      </c>
      <c r="B294" s="106" t="s">
        <v>102</v>
      </c>
    </row>
    <row r="295" spans="1:2" x14ac:dyDescent="0.25">
      <c r="A295" s="8">
        <v>293</v>
      </c>
      <c r="B295" s="106" t="s">
        <v>103</v>
      </c>
    </row>
    <row r="296" spans="1:2" x14ac:dyDescent="0.25">
      <c r="A296" s="8">
        <v>294</v>
      </c>
      <c r="B296" s="106" t="s">
        <v>104</v>
      </c>
    </row>
    <row r="297" spans="1:2" x14ac:dyDescent="0.25">
      <c r="A297" s="8">
        <v>295</v>
      </c>
      <c r="B297" s="106" t="s">
        <v>1042</v>
      </c>
    </row>
    <row r="298" spans="1:2" x14ac:dyDescent="0.25">
      <c r="A298" s="8">
        <v>296</v>
      </c>
      <c r="B298" s="106" t="s">
        <v>776</v>
      </c>
    </row>
    <row r="299" spans="1:2" x14ac:dyDescent="0.25">
      <c r="A299" s="8">
        <v>297</v>
      </c>
      <c r="B299" s="106" t="s">
        <v>1043</v>
      </c>
    </row>
    <row r="300" spans="1:2" x14ac:dyDescent="0.25">
      <c r="A300" s="8">
        <v>298</v>
      </c>
      <c r="B300" s="106" t="s">
        <v>1044</v>
      </c>
    </row>
    <row r="301" spans="1:2" x14ac:dyDescent="0.25">
      <c r="A301" s="8">
        <v>299</v>
      </c>
      <c r="B301" s="106" t="s">
        <v>1045</v>
      </c>
    </row>
    <row r="302" spans="1:2" x14ac:dyDescent="0.25">
      <c r="A302" s="8">
        <v>300</v>
      </c>
      <c r="B302" s="106" t="s">
        <v>352</v>
      </c>
    </row>
    <row r="303" spans="1:2" x14ac:dyDescent="0.25">
      <c r="A303" s="8">
        <v>301</v>
      </c>
      <c r="B303" s="106" t="s">
        <v>354</v>
      </c>
    </row>
    <row r="304" spans="1:2" x14ac:dyDescent="0.25">
      <c r="A304" s="8">
        <v>302</v>
      </c>
      <c r="B304" s="106" t="s">
        <v>498</v>
      </c>
    </row>
    <row r="305" spans="1:2" x14ac:dyDescent="0.25">
      <c r="A305" s="8">
        <v>303</v>
      </c>
      <c r="B305" s="106" t="s">
        <v>499</v>
      </c>
    </row>
    <row r="306" spans="1:2" x14ac:dyDescent="0.25">
      <c r="A306" s="8">
        <v>304</v>
      </c>
      <c r="B306" s="106" t="s">
        <v>500</v>
      </c>
    </row>
    <row r="307" spans="1:2" x14ac:dyDescent="0.25">
      <c r="A307" s="8">
        <v>305</v>
      </c>
      <c r="B307" s="106" t="s">
        <v>501</v>
      </c>
    </row>
    <row r="308" spans="1:2" x14ac:dyDescent="0.25">
      <c r="A308" s="8">
        <v>306</v>
      </c>
      <c r="B308" s="106" t="s">
        <v>502</v>
      </c>
    </row>
    <row r="309" spans="1:2" x14ac:dyDescent="0.25">
      <c r="A309" s="8">
        <v>307</v>
      </c>
      <c r="B309" s="106" t="s">
        <v>503</v>
      </c>
    </row>
    <row r="310" spans="1:2" x14ac:dyDescent="0.25">
      <c r="A310" s="8">
        <v>308</v>
      </c>
      <c r="B310" s="106" t="s">
        <v>505</v>
      </c>
    </row>
    <row r="311" spans="1:2" x14ac:dyDescent="0.25">
      <c r="A311" s="8">
        <v>309</v>
      </c>
      <c r="B311" s="106" t="s">
        <v>504</v>
      </c>
    </row>
    <row r="312" spans="1:2" x14ac:dyDescent="0.25">
      <c r="A312" s="8">
        <v>310</v>
      </c>
      <c r="B312" s="106" t="s">
        <v>531</v>
      </c>
    </row>
    <row r="313" spans="1:2" x14ac:dyDescent="0.25">
      <c r="A313" s="8">
        <v>311</v>
      </c>
      <c r="B313" s="106" t="s">
        <v>554</v>
      </c>
    </row>
    <row r="314" spans="1:2" x14ac:dyDescent="0.25">
      <c r="A314" s="8">
        <v>312</v>
      </c>
      <c r="B314" s="106" t="s">
        <v>750</v>
      </c>
    </row>
    <row r="315" spans="1:2" x14ac:dyDescent="0.25">
      <c r="A315" s="8">
        <v>313</v>
      </c>
      <c r="B315" s="106" t="s">
        <v>947</v>
      </c>
    </row>
    <row r="316" spans="1:2" x14ac:dyDescent="0.25">
      <c r="A316" s="8">
        <v>314</v>
      </c>
      <c r="B316" s="106" t="s">
        <v>781</v>
      </c>
    </row>
    <row r="317" spans="1:2" x14ac:dyDescent="0.25">
      <c r="A317" s="8">
        <v>315</v>
      </c>
      <c r="B317" s="106" t="s">
        <v>787</v>
      </c>
    </row>
    <row r="318" spans="1:2" x14ac:dyDescent="0.25">
      <c r="A318" s="8">
        <v>316</v>
      </c>
      <c r="B318" s="106" t="s">
        <v>744</v>
      </c>
    </row>
    <row r="319" spans="1:2" x14ac:dyDescent="0.25">
      <c r="A319" s="8">
        <v>317</v>
      </c>
      <c r="B319" s="106" t="s">
        <v>806</v>
      </c>
    </row>
    <row r="320" spans="1:2" x14ac:dyDescent="0.25">
      <c r="A320" s="8">
        <v>318</v>
      </c>
      <c r="B320" s="106" t="s">
        <v>853</v>
      </c>
    </row>
    <row r="321" spans="1:2" x14ac:dyDescent="0.25">
      <c r="A321" s="8">
        <v>319</v>
      </c>
      <c r="B321" s="329" t="s">
        <v>973</v>
      </c>
    </row>
    <row r="322" spans="1:2" x14ac:dyDescent="0.25">
      <c r="A322" s="8">
        <v>320</v>
      </c>
      <c r="B322" s="329" t="s">
        <v>974</v>
      </c>
    </row>
    <row r="323" spans="1:2" x14ac:dyDescent="0.25">
      <c r="A323" s="8">
        <v>321</v>
      </c>
      <c r="B323" s="329" t="s">
        <v>975</v>
      </c>
    </row>
    <row r="324" spans="1:2" x14ac:dyDescent="0.25">
      <c r="A324" s="8">
        <v>322</v>
      </c>
      <c r="B324" s="329" t="s">
        <v>976</v>
      </c>
    </row>
    <row r="325" spans="1:2" x14ac:dyDescent="0.25">
      <c r="A325" s="8">
        <v>323</v>
      </c>
      <c r="B325" s="329" t="s">
        <v>977</v>
      </c>
    </row>
    <row r="326" spans="1:2" x14ac:dyDescent="0.25">
      <c r="A326" s="8">
        <v>324</v>
      </c>
      <c r="B326" s="329" t="s">
        <v>978</v>
      </c>
    </row>
    <row r="327" spans="1:2" x14ac:dyDescent="0.25">
      <c r="A327" s="8">
        <v>325</v>
      </c>
      <c r="B327" s="329" t="s">
        <v>979</v>
      </c>
    </row>
    <row r="328" spans="1:2" x14ac:dyDescent="0.25">
      <c r="A328" s="8">
        <v>326</v>
      </c>
      <c r="B328" s="329" t="s">
        <v>980</v>
      </c>
    </row>
    <row r="329" spans="1:2" x14ac:dyDescent="0.25">
      <c r="A329" s="8">
        <v>327</v>
      </c>
      <c r="B329" s="329" t="s">
        <v>981</v>
      </c>
    </row>
    <row r="330" spans="1:2" x14ac:dyDescent="0.25">
      <c r="A330" s="8">
        <v>328</v>
      </c>
      <c r="B330" s="329" t="s">
        <v>982</v>
      </c>
    </row>
    <row r="331" spans="1:2" x14ac:dyDescent="0.25">
      <c r="A331" s="8">
        <v>329</v>
      </c>
      <c r="B331" s="329" t="s">
        <v>983</v>
      </c>
    </row>
    <row r="332" spans="1:2" x14ac:dyDescent="0.25">
      <c r="A332" s="8">
        <v>330</v>
      </c>
      <c r="B332" s="329" t="s">
        <v>984</v>
      </c>
    </row>
    <row r="333" spans="1:2" x14ac:dyDescent="0.25">
      <c r="A333" s="8">
        <v>331</v>
      </c>
      <c r="B333" s="329" t="s">
        <v>985</v>
      </c>
    </row>
    <row r="334" spans="1:2" x14ac:dyDescent="0.25">
      <c r="A334" s="8">
        <v>332</v>
      </c>
      <c r="B334" s="329" t="s">
        <v>986</v>
      </c>
    </row>
    <row r="335" spans="1:2" x14ac:dyDescent="0.25">
      <c r="A335" s="8">
        <v>333</v>
      </c>
      <c r="B335" s="329" t="s">
        <v>987</v>
      </c>
    </row>
    <row r="336" spans="1:2" x14ac:dyDescent="0.25">
      <c r="A336" s="8">
        <v>334</v>
      </c>
      <c r="B336" s="329" t="s">
        <v>988</v>
      </c>
    </row>
    <row r="337" spans="1:2" x14ac:dyDescent="0.25">
      <c r="A337" s="8">
        <v>335</v>
      </c>
      <c r="B337" s="329" t="s">
        <v>989</v>
      </c>
    </row>
    <row r="338" spans="1:2" x14ac:dyDescent="0.25">
      <c r="A338" s="8">
        <v>336</v>
      </c>
      <c r="B338" s="329" t="s">
        <v>990</v>
      </c>
    </row>
    <row r="339" spans="1:2" x14ac:dyDescent="0.25">
      <c r="A339" s="8">
        <v>337</v>
      </c>
      <c r="B339" s="329" t="s">
        <v>991</v>
      </c>
    </row>
    <row r="340" spans="1:2" x14ac:dyDescent="0.25">
      <c r="A340" s="8">
        <v>338</v>
      </c>
      <c r="B340" s="329" t="s">
        <v>992</v>
      </c>
    </row>
    <row r="341" spans="1:2" x14ac:dyDescent="0.25">
      <c r="A341" s="8">
        <v>339</v>
      </c>
      <c r="B341" s="329" t="s">
        <v>993</v>
      </c>
    </row>
    <row r="342" spans="1:2" x14ac:dyDescent="0.25">
      <c r="A342" s="8">
        <v>340</v>
      </c>
      <c r="B342" s="329" t="s">
        <v>994</v>
      </c>
    </row>
    <row r="343" spans="1:2" x14ac:dyDescent="0.25">
      <c r="A343" s="8">
        <v>341</v>
      </c>
      <c r="B343" s="329" t="s">
        <v>995</v>
      </c>
    </row>
    <row r="344" spans="1:2" x14ac:dyDescent="0.25">
      <c r="A344" s="8">
        <v>342</v>
      </c>
      <c r="B344" s="329" t="s">
        <v>996</v>
      </c>
    </row>
    <row r="345" spans="1:2" x14ac:dyDescent="0.25">
      <c r="A345" s="8">
        <v>343</v>
      </c>
      <c r="B345" s="329" t="s">
        <v>997</v>
      </c>
    </row>
    <row r="346" spans="1:2" x14ac:dyDescent="0.25">
      <c r="A346" s="8">
        <v>344</v>
      </c>
      <c r="B346" s="329" t="s">
        <v>998</v>
      </c>
    </row>
    <row r="347" spans="1:2" x14ac:dyDescent="0.25">
      <c r="A347" s="8">
        <v>345</v>
      </c>
      <c r="B347" s="329" t="s">
        <v>999</v>
      </c>
    </row>
    <row r="348" spans="1:2" x14ac:dyDescent="0.25">
      <c r="A348" s="8">
        <v>346</v>
      </c>
      <c r="B348" s="329" t="s">
        <v>1000</v>
      </c>
    </row>
    <row r="349" spans="1:2" x14ac:dyDescent="0.25">
      <c r="A349" s="8">
        <v>347</v>
      </c>
      <c r="B349" s="329" t="s">
        <v>1001</v>
      </c>
    </row>
    <row r="350" spans="1:2" x14ac:dyDescent="0.25">
      <c r="A350" s="8">
        <v>348</v>
      </c>
      <c r="B350" s="329" t="s">
        <v>1002</v>
      </c>
    </row>
    <row r="351" spans="1:2" x14ac:dyDescent="0.25">
      <c r="A351" s="8">
        <v>349</v>
      </c>
      <c r="B351" s="329" t="s">
        <v>1003</v>
      </c>
    </row>
    <row r="352" spans="1:2" x14ac:dyDescent="0.25">
      <c r="A352" s="8">
        <v>350</v>
      </c>
      <c r="B352" s="329" t="s">
        <v>1004</v>
      </c>
    </row>
    <row r="353" spans="1:2" x14ac:dyDescent="0.25">
      <c r="A353" s="8">
        <v>351</v>
      </c>
      <c r="B353" s="329" t="s">
        <v>1005</v>
      </c>
    </row>
    <row r="354" spans="1:2" x14ac:dyDescent="0.25">
      <c r="A354" s="8">
        <v>352</v>
      </c>
      <c r="B354" s="329" t="s">
        <v>1006</v>
      </c>
    </row>
    <row r="355" spans="1:2" x14ac:dyDescent="0.25">
      <c r="A355" s="8">
        <v>353</v>
      </c>
      <c r="B355" s="329" t="s">
        <v>1007</v>
      </c>
    </row>
    <row r="356" spans="1:2" x14ac:dyDescent="0.25">
      <c r="A356" s="8">
        <v>354</v>
      </c>
      <c r="B356" s="329" t="s">
        <v>1008</v>
      </c>
    </row>
    <row r="357" spans="1:2" x14ac:dyDescent="0.25">
      <c r="A357" s="8">
        <v>355</v>
      </c>
      <c r="B357" s="329" t="s">
        <v>1009</v>
      </c>
    </row>
    <row r="358" spans="1:2" x14ac:dyDescent="0.25">
      <c r="A358" s="8">
        <v>356</v>
      </c>
      <c r="B358" s="329" t="s">
        <v>1010</v>
      </c>
    </row>
    <row r="359" spans="1:2" x14ac:dyDescent="0.25">
      <c r="A359" s="8">
        <v>357</v>
      </c>
      <c r="B359" s="329" t="s">
        <v>1011</v>
      </c>
    </row>
    <row r="360" spans="1:2" x14ac:dyDescent="0.25">
      <c r="A360" s="8">
        <v>358</v>
      </c>
      <c r="B360" s="329" t="s">
        <v>1012</v>
      </c>
    </row>
    <row r="361" spans="1:2" x14ac:dyDescent="0.25">
      <c r="A361" s="8">
        <v>359</v>
      </c>
      <c r="B361" s="329" t="s">
        <v>1013</v>
      </c>
    </row>
    <row r="362" spans="1:2" x14ac:dyDescent="0.25">
      <c r="A362" s="8">
        <v>360</v>
      </c>
      <c r="B362" s="329" t="s">
        <v>1014</v>
      </c>
    </row>
    <row r="363" spans="1:2" x14ac:dyDescent="0.25">
      <c r="A363" s="8">
        <v>361</v>
      </c>
      <c r="B363" s="329" t="s">
        <v>1015</v>
      </c>
    </row>
    <row r="364" spans="1:2" x14ac:dyDescent="0.25">
      <c r="A364" s="8">
        <v>362</v>
      </c>
      <c r="B364" s="329" t="s">
        <v>1016</v>
      </c>
    </row>
    <row r="365" spans="1:2" x14ac:dyDescent="0.25">
      <c r="A365" s="8">
        <v>363</v>
      </c>
      <c r="B365" s="329" t="s">
        <v>1017</v>
      </c>
    </row>
    <row r="366" spans="1:2" x14ac:dyDescent="0.25">
      <c r="A366" s="8">
        <v>364</v>
      </c>
      <c r="B366" s="329" t="s">
        <v>1018</v>
      </c>
    </row>
    <row r="367" spans="1:2" x14ac:dyDescent="0.25">
      <c r="A367" s="8">
        <v>365</v>
      </c>
      <c r="B367" s="329" t="s">
        <v>1019</v>
      </c>
    </row>
    <row r="368" spans="1:2" x14ac:dyDescent="0.25">
      <c r="A368" s="8">
        <v>366</v>
      </c>
      <c r="B368" s="329" t="s">
        <v>1020</v>
      </c>
    </row>
    <row r="369" spans="1:2" x14ac:dyDescent="0.25">
      <c r="A369" s="8">
        <v>367</v>
      </c>
      <c r="B369" s="329" t="s">
        <v>1021</v>
      </c>
    </row>
    <row r="370" spans="1:2" x14ac:dyDescent="0.25">
      <c r="A370" s="8">
        <v>368</v>
      </c>
      <c r="B370" s="330" t="s">
        <v>1022</v>
      </c>
    </row>
    <row r="371" spans="1:2" x14ac:dyDescent="0.25">
      <c r="A371" s="8">
        <v>369</v>
      </c>
      <c r="B371" s="329" t="s">
        <v>1023</v>
      </c>
    </row>
    <row r="372" spans="1:2" x14ac:dyDescent="0.25">
      <c r="A372" s="8">
        <v>370</v>
      </c>
      <c r="B372" s="329" t="s">
        <v>1024</v>
      </c>
    </row>
    <row r="373" spans="1:2" x14ac:dyDescent="0.25">
      <c r="A373" s="8">
        <v>371</v>
      </c>
      <c r="B373" s="329" t="s">
        <v>1025</v>
      </c>
    </row>
    <row r="374" spans="1:2" x14ac:dyDescent="0.25">
      <c r="A374" s="8">
        <v>372</v>
      </c>
      <c r="B374" s="329" t="s">
        <v>1026</v>
      </c>
    </row>
    <row r="375" spans="1:2" x14ac:dyDescent="0.25">
      <c r="A375" s="8">
        <v>373</v>
      </c>
      <c r="B375" s="329" t="s">
        <v>1027</v>
      </c>
    </row>
    <row r="376" spans="1:2" x14ac:dyDescent="0.25">
      <c r="A376" s="8">
        <v>374</v>
      </c>
      <c r="B376" s="329" t="s">
        <v>1028</v>
      </c>
    </row>
    <row r="377" spans="1:2" x14ac:dyDescent="0.25">
      <c r="A377" s="8">
        <v>375</v>
      </c>
      <c r="B377" s="329" t="s">
        <v>1029</v>
      </c>
    </row>
    <row r="378" spans="1:2" x14ac:dyDescent="0.25">
      <c r="A378" s="8">
        <v>376</v>
      </c>
      <c r="B378" s="329" t="s">
        <v>1030</v>
      </c>
    </row>
    <row r="379" spans="1:2" x14ac:dyDescent="0.25">
      <c r="A379" s="8">
        <v>377</v>
      </c>
      <c r="B379" s="329" t="s">
        <v>1031</v>
      </c>
    </row>
    <row r="380" spans="1:2" x14ac:dyDescent="0.25">
      <c r="A380" s="8">
        <v>378</v>
      </c>
      <c r="B380" s="329" t="s">
        <v>1032</v>
      </c>
    </row>
    <row r="381" spans="1:2" x14ac:dyDescent="0.25">
      <c r="A381" s="8">
        <v>379</v>
      </c>
      <c r="B381" s="329" t="s">
        <v>1033</v>
      </c>
    </row>
    <row r="382" spans="1:2" x14ac:dyDescent="0.25">
      <c r="A382" s="8">
        <v>380</v>
      </c>
      <c r="B382" s="329" t="s">
        <v>1034</v>
      </c>
    </row>
    <row r="383" spans="1:2" x14ac:dyDescent="0.25">
      <c r="A383" s="8">
        <v>381</v>
      </c>
      <c r="B383" s="329" t="s">
        <v>1035</v>
      </c>
    </row>
    <row r="384" spans="1:2" x14ac:dyDescent="0.25">
      <c r="A384" s="8">
        <v>382</v>
      </c>
      <c r="B384" s="329" t="s">
        <v>1036</v>
      </c>
    </row>
    <row r="385" spans="1:2" x14ac:dyDescent="0.25">
      <c r="A385" s="8">
        <v>383</v>
      </c>
      <c r="B385" s="329" t="s">
        <v>1037</v>
      </c>
    </row>
    <row r="386" spans="1:2" x14ac:dyDescent="0.25">
      <c r="A386" s="8">
        <v>384</v>
      </c>
      <c r="B386" s="329" t="s">
        <v>1038</v>
      </c>
    </row>
    <row r="387" spans="1:2" x14ac:dyDescent="0.25">
      <c r="A387" s="8">
        <v>385</v>
      </c>
      <c r="B387" s="329" t="s">
        <v>1039</v>
      </c>
    </row>
    <row r="388" spans="1:2" x14ac:dyDescent="0.25">
      <c r="A388" s="8">
        <v>386</v>
      </c>
      <c r="B388" s="329" t="s">
        <v>1040</v>
      </c>
    </row>
    <row r="389" spans="1:2" x14ac:dyDescent="0.25">
      <c r="A389" s="8">
        <v>387</v>
      </c>
      <c r="B389" s="330" t="s">
        <v>1041</v>
      </c>
    </row>
    <row r="390" spans="1:2" x14ac:dyDescent="0.25">
      <c r="A390" s="8">
        <v>388</v>
      </c>
      <c r="B390" s="106" t="s">
        <v>648</v>
      </c>
    </row>
    <row r="391" spans="1:2" x14ac:dyDescent="0.25">
      <c r="A391" s="8">
        <v>389</v>
      </c>
      <c r="B391" s="106" t="s">
        <v>806</v>
      </c>
    </row>
    <row r="392" spans="1:2" x14ac:dyDescent="0.25">
      <c r="A392" s="8">
        <v>390</v>
      </c>
      <c r="B392" s="106" t="s">
        <v>737</v>
      </c>
    </row>
    <row r="393" spans="1:2" x14ac:dyDescent="0.25">
      <c r="A393" s="8">
        <v>391</v>
      </c>
      <c r="B393" s="106" t="s">
        <v>932</v>
      </c>
    </row>
    <row r="394" spans="1:2" x14ac:dyDescent="0.25">
      <c r="A394" s="8">
        <v>392</v>
      </c>
      <c r="B394" s="106" t="s">
        <v>936</v>
      </c>
    </row>
    <row r="395" spans="1:2" x14ac:dyDescent="0.25">
      <c r="A395" s="8">
        <v>393</v>
      </c>
      <c r="B395" s="106" t="s">
        <v>941</v>
      </c>
    </row>
    <row r="396" spans="1:2" x14ac:dyDescent="0.25">
      <c r="A396" s="8">
        <v>394</v>
      </c>
      <c r="B396" s="106" t="s">
        <v>934</v>
      </c>
    </row>
    <row r="397" spans="1:2" x14ac:dyDescent="0.25">
      <c r="A397" s="8">
        <v>395</v>
      </c>
      <c r="B397" s="106" t="s">
        <v>935</v>
      </c>
    </row>
    <row r="398" spans="1:2" x14ac:dyDescent="0.25">
      <c r="A398" s="8">
        <v>396</v>
      </c>
      <c r="B398" s="106" t="s">
        <v>816</v>
      </c>
    </row>
    <row r="399" spans="1:2" x14ac:dyDescent="0.25">
      <c r="A399" s="8">
        <v>397</v>
      </c>
      <c r="B399" s="106" t="s">
        <v>817</v>
      </c>
    </row>
    <row r="400" spans="1:2" x14ac:dyDescent="0.25">
      <c r="A400" s="8">
        <v>398</v>
      </c>
      <c r="B400" s="106" t="s">
        <v>818</v>
      </c>
    </row>
    <row r="401" spans="1:2" x14ac:dyDescent="0.25">
      <c r="A401" s="8">
        <v>399</v>
      </c>
      <c r="B401" s="106" t="s">
        <v>821</v>
      </c>
    </row>
    <row r="402" spans="1:2" x14ac:dyDescent="0.25">
      <c r="A402" s="8">
        <v>400</v>
      </c>
      <c r="B402" s="106" t="s">
        <v>822</v>
      </c>
    </row>
    <row r="403" spans="1:2" x14ac:dyDescent="0.25">
      <c r="A403" s="8">
        <v>401</v>
      </c>
      <c r="B403" s="106" t="s">
        <v>823</v>
      </c>
    </row>
    <row r="404" spans="1:2" x14ac:dyDescent="0.25">
      <c r="A404" s="8">
        <v>402</v>
      </c>
      <c r="B404" s="106" t="s">
        <v>824</v>
      </c>
    </row>
    <row r="405" spans="1:2" x14ac:dyDescent="0.25">
      <c r="A405" s="8">
        <v>403</v>
      </c>
      <c r="B405" s="106" t="s">
        <v>825</v>
      </c>
    </row>
    <row r="406" spans="1:2" x14ac:dyDescent="0.25">
      <c r="A406" s="8">
        <v>404</v>
      </c>
      <c r="B406" s="106" t="s">
        <v>826</v>
      </c>
    </row>
    <row r="407" spans="1:2" x14ac:dyDescent="0.25">
      <c r="A407" s="8">
        <v>405</v>
      </c>
      <c r="B407" s="106" t="s">
        <v>827</v>
      </c>
    </row>
    <row r="408" spans="1:2" x14ac:dyDescent="0.25">
      <c r="A408" s="8">
        <v>406</v>
      </c>
      <c r="B408" s="106" t="s">
        <v>828</v>
      </c>
    </row>
    <row r="409" spans="1:2" x14ac:dyDescent="0.25">
      <c r="A409" s="8">
        <v>407</v>
      </c>
      <c r="B409" s="106" t="s">
        <v>829</v>
      </c>
    </row>
    <row r="410" spans="1:2" x14ac:dyDescent="0.25">
      <c r="A410" s="8">
        <v>408</v>
      </c>
      <c r="B410" s="106" t="s">
        <v>830</v>
      </c>
    </row>
    <row r="411" spans="1:2" x14ac:dyDescent="0.25">
      <c r="A411" s="8">
        <v>409</v>
      </c>
      <c r="B411" s="106" t="s">
        <v>831</v>
      </c>
    </row>
    <row r="412" spans="1:2" x14ac:dyDescent="0.25">
      <c r="A412" s="8">
        <v>410</v>
      </c>
      <c r="B412" s="106" t="s">
        <v>832</v>
      </c>
    </row>
    <row r="413" spans="1:2" x14ac:dyDescent="0.25">
      <c r="A413" s="8">
        <v>411</v>
      </c>
      <c r="B413" s="106" t="s">
        <v>833</v>
      </c>
    </row>
    <row r="414" spans="1:2" x14ac:dyDescent="0.25">
      <c r="A414" s="8">
        <v>412</v>
      </c>
      <c r="B414" s="106" t="s">
        <v>834</v>
      </c>
    </row>
    <row r="415" spans="1:2" x14ac:dyDescent="0.25">
      <c r="A415" s="8">
        <v>413</v>
      </c>
      <c r="B415" s="106" t="s">
        <v>835</v>
      </c>
    </row>
    <row r="416" spans="1:2" x14ac:dyDescent="0.25">
      <c r="A416" s="8">
        <v>414</v>
      </c>
      <c r="B416" s="106" t="s">
        <v>836</v>
      </c>
    </row>
    <row r="417" spans="1:2" x14ac:dyDescent="0.25">
      <c r="A417" s="8">
        <v>415</v>
      </c>
      <c r="B417" s="106" t="s">
        <v>837</v>
      </c>
    </row>
    <row r="418" spans="1:2" x14ac:dyDescent="0.25">
      <c r="A418" s="8">
        <v>416</v>
      </c>
      <c r="B418" s="106" t="s">
        <v>838</v>
      </c>
    </row>
    <row r="419" spans="1:2" x14ac:dyDescent="0.25">
      <c r="A419" s="8">
        <v>417</v>
      </c>
      <c r="B419" s="106" t="s">
        <v>839</v>
      </c>
    </row>
    <row r="420" spans="1:2" x14ac:dyDescent="0.25">
      <c r="A420" s="8">
        <v>418</v>
      </c>
      <c r="B420" s="106" t="s">
        <v>840</v>
      </c>
    </row>
    <row r="421" spans="1:2" x14ac:dyDescent="0.25">
      <c r="A421" s="8">
        <v>419</v>
      </c>
      <c r="B421" s="106" t="s">
        <v>841</v>
      </c>
    </row>
    <row r="422" spans="1:2" x14ac:dyDescent="0.25">
      <c r="A422" s="8">
        <v>420</v>
      </c>
      <c r="B422" s="106" t="s">
        <v>842</v>
      </c>
    </row>
    <row r="423" spans="1:2" x14ac:dyDescent="0.25">
      <c r="A423" s="8">
        <v>421</v>
      </c>
      <c r="B423" s="106" t="s">
        <v>843</v>
      </c>
    </row>
    <row r="424" spans="1:2" x14ac:dyDescent="0.25">
      <c r="A424" s="8">
        <v>422</v>
      </c>
      <c r="B424" s="106" t="s">
        <v>844</v>
      </c>
    </row>
    <row r="425" spans="1:2" x14ac:dyDescent="0.25">
      <c r="A425" s="8">
        <v>423</v>
      </c>
      <c r="B425" s="106" t="s">
        <v>845</v>
      </c>
    </row>
    <row r="426" spans="1:2" x14ac:dyDescent="0.25">
      <c r="A426" s="8">
        <v>424</v>
      </c>
      <c r="B426" s="106" t="s">
        <v>851</v>
      </c>
    </row>
    <row r="427" spans="1:2" x14ac:dyDescent="0.25">
      <c r="A427" s="8">
        <v>425</v>
      </c>
      <c r="B427" s="106" t="s">
        <v>848</v>
      </c>
    </row>
    <row r="428" spans="1:2" x14ac:dyDescent="0.25">
      <c r="A428" s="8">
        <v>426</v>
      </c>
      <c r="B428" s="106" t="s">
        <v>849</v>
      </c>
    </row>
    <row r="429" spans="1:2" x14ac:dyDescent="0.25">
      <c r="A429" s="8">
        <v>427</v>
      </c>
      <c r="B429" s="106" t="s">
        <v>850</v>
      </c>
    </row>
    <row r="430" spans="1:2" x14ac:dyDescent="0.25">
      <c r="A430" s="8">
        <v>428</v>
      </c>
      <c r="B430" s="106" t="s">
        <v>872</v>
      </c>
    </row>
    <row r="431" spans="1:2" x14ac:dyDescent="0.25">
      <c r="A431" s="8">
        <v>429</v>
      </c>
      <c r="B431" s="106" t="s">
        <v>877</v>
      </c>
    </row>
  </sheetData>
  <autoFilter ref="B1:B431"/>
  <customSheetViews>
    <customSheetView guid="{353F2784-7B2D-44BF-B53E-4A1C188FC4D7}" showAutoFilter="1">
      <selection activeCell="B24" sqref="B24"/>
      <pageMargins left="0.7" right="0.7" top="0.75" bottom="0.75" header="0.3" footer="0.3"/>
      <pageSetup paperSize="9" orientation="portrait" r:id="rId1"/>
      <autoFilter ref="B1:B431"/>
    </customSheetView>
    <customSheetView guid="{B4EB4103-C4B8-44AE-A5B2-C1CC23595AF5}" topLeftCell="A449">
      <selection activeCell="G498" sqref="G498"/>
      <pageMargins left="0.7" right="0.7" top="0.75" bottom="0.75" header="0.3" footer="0.3"/>
      <pageSetup paperSize="9" orientation="portrait" r:id="rId2"/>
    </customSheetView>
    <customSheetView guid="{4CB9EA37-323B-40E1-99B5-00F40BAAB32F}" topLeftCell="A337">
      <selection activeCell="E3" sqref="E3"/>
      <pageMargins left="0.7" right="0.7" top="0.75" bottom="0.75" header="0.3" footer="0.3"/>
    </customSheetView>
    <customSheetView guid="{105E6A46-F3A5-4F26-9E87-F66F7EC04A00}" topLeftCell="A337">
      <selection activeCell="E3" sqref="E3"/>
      <pageMargins left="0.7" right="0.7" top="0.75" bottom="0.75" header="0.3" footer="0.3"/>
    </customSheetView>
    <customSheetView guid="{3F019AFE-3B6D-486F-8CC5-7D4B96EC1E9E}" topLeftCell="A337">
      <selection activeCell="E3" sqref="E3"/>
      <pageMargins left="0.7" right="0.7" top="0.75" bottom="0.75" header="0.3" footer="0.3"/>
    </customSheetView>
    <customSheetView guid="{D58C8A66-D315-4800-BD3E-D5A2B291CE35}" topLeftCell="A139">
      <selection activeCell="C3" sqref="C3"/>
      <pageMargins left="0.7" right="0.7" top="0.75" bottom="0.75" header="0.3" footer="0.3"/>
    </customSheetView>
    <customSheetView guid="{22B9CEEB-D8EA-4B9B-BCA8-1ADD65BFD320}" topLeftCell="A199">
      <selection activeCell="E3" sqref="E3"/>
      <pageMargins left="0.7" right="0.7" top="0.75" bottom="0.75" header="0.3" footer="0.3"/>
    </customSheetView>
    <customSheetView guid="{321DAC70-2F67-475F-985F-F90375801FBE}" topLeftCell="A337">
      <selection activeCell="E3" sqref="E3"/>
      <pageMargins left="0.7" right="0.7" top="0.75" bottom="0.75" header="0.3" footer="0.3"/>
    </customSheetView>
    <customSheetView guid="{0407E60B-7C94-431A-B6A3-A3B5D2F2C062}" topLeftCell="A337">
      <selection activeCell="E3" sqref="E3"/>
      <pageMargins left="0.7" right="0.7" top="0.75" bottom="0.75" header="0.3" footer="0.3"/>
    </customSheetView>
    <customSheetView guid="{52186BCD-85A3-49A3-B836-83A310E63616}" topLeftCell="A337">
      <selection activeCell="E3" sqref="E3"/>
      <pageMargins left="0.7" right="0.7" top="0.75" bottom="0.75" header="0.3" footer="0.3"/>
    </customSheetView>
    <customSheetView guid="{371B28A7-82B5-4541-9627-C83B1FF5BF68}" topLeftCell="A337">
      <selection activeCell="E3" sqref="E3"/>
      <pageMargins left="0.7" right="0.7" top="0.75" bottom="0.75" header="0.3" footer="0.3"/>
    </customSheetView>
    <customSheetView guid="{66F29AB1-1E71-4863-9C12-4509991B09BF}" topLeftCell="A337">
      <selection activeCell="E3" sqref="E3"/>
      <pageMargins left="0.7" right="0.7" top="0.75" bottom="0.75" header="0.3" footer="0.3"/>
    </customSheetView>
    <customSheetView guid="{6AF15017-09C2-4FD6-AC45-B274E5A42727}" topLeftCell="A337">
      <selection activeCell="E3" sqref="E3"/>
      <pageMargins left="0.7" right="0.7" top="0.75" bottom="0.75" header="0.3" footer="0.3"/>
    </customSheetView>
    <customSheetView guid="{EE0EC093-5946-41B7-9404-4CCBA8D47FF3}" topLeftCell="A337">
      <selection activeCell="E3" sqref="E3"/>
      <pageMargins left="0.7" right="0.7" top="0.75" bottom="0.75" header="0.3" footer="0.3"/>
    </customSheetView>
    <customSheetView guid="{34A4682D-6354-4E25-BF7D-6E3F8A5FEDE0}" topLeftCell="A337">
      <selection activeCell="E3" sqref="E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355"/>
  <sheetViews>
    <sheetView zoomScale="60" zoomScaleNormal="70" workbookViewId="0">
      <selection activeCell="I280" sqref="I280"/>
    </sheetView>
  </sheetViews>
  <sheetFormatPr defaultColWidth="9.140625" defaultRowHeight="15" x14ac:dyDescent="0.25"/>
  <cols>
    <col min="1" max="1" width="8.7109375" style="58" customWidth="1"/>
    <col min="2" max="2" width="17.28515625" style="71" customWidth="1"/>
    <col min="3" max="3" width="40.5703125" style="71" customWidth="1"/>
    <col min="4" max="4" width="44.28515625" style="150" customWidth="1"/>
    <col min="5" max="5" width="17.5703125" style="69" customWidth="1"/>
    <col min="6" max="6" width="25.140625" style="69" customWidth="1"/>
    <col min="7" max="7" width="14" style="58" customWidth="1"/>
    <col min="8" max="8" width="17.7109375" style="21" customWidth="1"/>
    <col min="9" max="11" width="17.7109375" style="72" customWidth="1"/>
    <col min="12" max="13" width="12.28515625" style="72" customWidth="1"/>
    <col min="14" max="14" width="14.42578125" style="72" customWidth="1"/>
    <col min="15" max="15" width="12.7109375" style="72" customWidth="1"/>
    <col min="16" max="16" width="24.140625" style="73" customWidth="1"/>
    <col min="17" max="17" width="26.28515625" style="73" customWidth="1"/>
    <col min="18" max="18" width="19.7109375" style="74" customWidth="1"/>
    <col min="19" max="19" width="27.28515625" style="147" customWidth="1"/>
    <col min="20" max="20" width="22.85546875" style="75" customWidth="1"/>
    <col min="21" max="21" width="31.85546875" style="69" customWidth="1"/>
    <col min="22" max="22" width="17.42578125" style="58" customWidth="1"/>
    <col min="23" max="23" width="31.28515625" style="58" customWidth="1"/>
    <col min="24" max="24" width="16.85546875" style="58" customWidth="1"/>
    <col min="25" max="25" width="25.7109375" style="122" customWidth="1"/>
    <col min="26" max="26" width="14.42578125" style="21" customWidth="1"/>
    <col min="27" max="27" width="9.140625" style="21"/>
    <col min="28" max="28" width="14.85546875" style="194" bestFit="1" customWidth="1"/>
    <col min="29" max="16384" width="9.140625" style="21"/>
  </cols>
  <sheetData>
    <row r="1" spans="1:29" ht="15" customHeight="1" x14ac:dyDescent="0.25">
      <c r="A1" s="348" t="s">
        <v>78</v>
      </c>
      <c r="B1" s="348"/>
      <c r="C1" s="348"/>
      <c r="D1" s="349"/>
      <c r="E1" s="349"/>
      <c r="F1" s="349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57"/>
      <c r="U1" s="156"/>
    </row>
    <row r="2" spans="1:29" x14ac:dyDescent="0.25">
      <c r="A2" s="348"/>
      <c r="B2" s="348"/>
      <c r="C2" s="348"/>
      <c r="D2" s="349"/>
      <c r="E2" s="349"/>
      <c r="F2" s="349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57"/>
      <c r="U2" s="57"/>
    </row>
    <row r="3" spans="1:29" x14ac:dyDescent="0.25">
      <c r="I3" s="174"/>
      <c r="J3" s="21"/>
      <c r="K3" s="21"/>
      <c r="U3" s="293"/>
    </row>
    <row r="4" spans="1:29" s="211" customFormat="1" ht="86.25" customHeight="1" x14ac:dyDescent="0.25">
      <c r="A4" s="350" t="s">
        <v>5</v>
      </c>
      <c r="B4" s="354" t="s">
        <v>14</v>
      </c>
      <c r="C4" s="352" t="s">
        <v>1</v>
      </c>
      <c r="D4" s="354" t="s">
        <v>0</v>
      </c>
      <c r="E4" s="356" t="s">
        <v>433</v>
      </c>
      <c r="F4" s="356" t="s">
        <v>338</v>
      </c>
      <c r="G4" s="356" t="s">
        <v>2</v>
      </c>
      <c r="H4" s="356" t="s">
        <v>180</v>
      </c>
      <c r="I4" s="358" t="s">
        <v>179</v>
      </c>
      <c r="J4" s="208" t="s">
        <v>677</v>
      </c>
      <c r="K4" s="208" t="s">
        <v>678</v>
      </c>
      <c r="L4" s="358" t="s">
        <v>434</v>
      </c>
      <c r="M4" s="208"/>
      <c r="N4" s="358" t="s">
        <v>677</v>
      </c>
      <c r="O4" s="358" t="s">
        <v>435</v>
      </c>
      <c r="P4" s="360" t="s">
        <v>944</v>
      </c>
      <c r="Q4" s="360" t="s">
        <v>945</v>
      </c>
      <c r="R4" s="360" t="s">
        <v>45</v>
      </c>
      <c r="S4" s="360" t="s">
        <v>946</v>
      </c>
      <c r="T4" s="360" t="s">
        <v>167</v>
      </c>
      <c r="U4" s="356" t="s">
        <v>168</v>
      </c>
      <c r="V4" s="356" t="s">
        <v>79</v>
      </c>
      <c r="W4" s="356" t="s">
        <v>80</v>
      </c>
      <c r="X4" s="356" t="s">
        <v>86</v>
      </c>
      <c r="Y4" s="209" t="s">
        <v>165</v>
      </c>
      <c r="Z4" s="210" t="s">
        <v>296</v>
      </c>
      <c r="AB4" s="212"/>
    </row>
    <row r="5" spans="1:29" ht="26.25" customHeight="1" x14ac:dyDescent="0.25">
      <c r="A5" s="351"/>
      <c r="B5" s="353"/>
      <c r="C5" s="353"/>
      <c r="D5" s="355"/>
      <c r="E5" s="357"/>
      <c r="F5" s="357"/>
      <c r="G5" s="357"/>
      <c r="H5" s="357"/>
      <c r="I5" s="359"/>
      <c r="J5" s="133"/>
      <c r="K5" s="133"/>
      <c r="L5" s="359"/>
      <c r="M5" s="133"/>
      <c r="N5" s="359"/>
      <c r="O5" s="359"/>
      <c r="P5" s="361"/>
      <c r="Q5" s="361"/>
      <c r="R5" s="362"/>
      <c r="S5" s="361"/>
      <c r="T5" s="361"/>
      <c r="U5" s="357"/>
      <c r="V5" s="357"/>
      <c r="W5" s="357"/>
      <c r="X5" s="357"/>
      <c r="Y5" s="120"/>
      <c r="Z5" s="20"/>
      <c r="AB5" s="21"/>
    </row>
    <row r="6" spans="1:29" ht="29.25" customHeight="1" x14ac:dyDescent="0.25">
      <c r="A6" s="85"/>
      <c r="B6" s="76"/>
      <c r="C6" s="76"/>
      <c r="D6" s="77" t="s">
        <v>140</v>
      </c>
      <c r="E6" s="77"/>
      <c r="F6" s="77"/>
      <c r="G6" s="78"/>
      <c r="H6" s="79"/>
      <c r="I6" s="80"/>
      <c r="J6" s="80"/>
      <c r="K6" s="80"/>
      <c r="L6" s="80"/>
      <c r="M6" s="80"/>
      <c r="N6" s="80"/>
      <c r="O6" s="80"/>
      <c r="P6" s="260"/>
      <c r="Q6" s="260"/>
      <c r="R6" s="260"/>
      <c r="S6" s="261"/>
      <c r="T6" s="262"/>
      <c r="U6" s="263"/>
      <c r="V6" s="85"/>
      <c r="W6" s="85"/>
      <c r="X6" s="86"/>
      <c r="Y6" s="123"/>
      <c r="Z6" s="86"/>
      <c r="AB6" s="21"/>
    </row>
    <row r="7" spans="1:29" ht="29.25" customHeight="1" x14ac:dyDescent="0.25">
      <c r="A7" s="264"/>
      <c r="B7" s="265" t="s">
        <v>483</v>
      </c>
      <c r="C7" s="265" t="s">
        <v>10</v>
      </c>
      <c r="D7" s="271" t="s">
        <v>865</v>
      </c>
      <c r="E7" s="271" t="s">
        <v>454</v>
      </c>
      <c r="F7" s="273" t="s">
        <v>866</v>
      </c>
      <c r="G7" s="292" t="s">
        <v>921</v>
      </c>
      <c r="H7" s="266">
        <v>1</v>
      </c>
      <c r="I7" s="274">
        <v>19</v>
      </c>
      <c r="J7" s="274"/>
      <c r="K7" s="274"/>
      <c r="L7" s="274"/>
      <c r="M7" s="274"/>
      <c r="N7" s="274"/>
      <c r="O7" s="274" t="s">
        <v>453</v>
      </c>
      <c r="P7" s="275">
        <v>1342696.46</v>
      </c>
      <c r="Q7" s="275">
        <v>1099311.8500000001</v>
      </c>
      <c r="R7" s="275">
        <f>Q7/P7*100</f>
        <v>81.873445171665978</v>
      </c>
      <c r="S7" s="275">
        <f>P7-Q7</f>
        <v>243384.60999999987</v>
      </c>
      <c r="T7" s="275">
        <v>3285872.09</v>
      </c>
      <c r="U7" s="268" t="s">
        <v>867</v>
      </c>
      <c r="V7" s="277" t="s">
        <v>76</v>
      </c>
      <c r="W7" s="276" t="s">
        <v>81</v>
      </c>
      <c r="X7" s="276" t="s">
        <v>76</v>
      </c>
      <c r="Y7" s="269" t="s">
        <v>164</v>
      </c>
      <c r="Z7" s="270"/>
      <c r="AA7" s="21" t="s">
        <v>870</v>
      </c>
      <c r="AB7" s="21"/>
      <c r="AC7" s="74"/>
    </row>
    <row r="8" spans="1:29" ht="29.25" customHeight="1" x14ac:dyDescent="0.25">
      <c r="A8" s="264"/>
      <c r="B8" s="265" t="s">
        <v>483</v>
      </c>
      <c r="C8" s="265" t="s">
        <v>10</v>
      </c>
      <c r="D8" s="271" t="s">
        <v>868</v>
      </c>
      <c r="E8" s="271" t="s">
        <v>454</v>
      </c>
      <c r="F8" s="272"/>
      <c r="G8" s="292" t="s">
        <v>921</v>
      </c>
      <c r="H8" s="266">
        <v>1</v>
      </c>
      <c r="I8" s="267">
        <v>32</v>
      </c>
      <c r="J8" s="267"/>
      <c r="K8" s="267"/>
      <c r="L8" s="267"/>
      <c r="M8" s="267"/>
      <c r="N8" s="267"/>
      <c r="O8" s="267" t="s">
        <v>453</v>
      </c>
      <c r="P8" s="278"/>
      <c r="Q8" s="278"/>
      <c r="R8" s="278"/>
      <c r="S8" s="278"/>
      <c r="T8" s="278"/>
      <c r="U8" s="280"/>
      <c r="V8" s="277" t="s">
        <v>76</v>
      </c>
      <c r="W8" s="276" t="s">
        <v>81</v>
      </c>
      <c r="X8" s="276" t="s">
        <v>76</v>
      </c>
      <c r="Y8" s="269" t="s">
        <v>164</v>
      </c>
      <c r="Z8" s="270"/>
      <c r="AA8" s="21" t="s">
        <v>870</v>
      </c>
      <c r="AB8" s="21"/>
      <c r="AC8" s="74"/>
    </row>
    <row r="9" spans="1:29" ht="29.25" customHeight="1" x14ac:dyDescent="0.25">
      <c r="A9" s="264"/>
      <c r="B9" s="265" t="s">
        <v>483</v>
      </c>
      <c r="C9" s="265" t="s">
        <v>10</v>
      </c>
      <c r="D9" s="271" t="s">
        <v>869</v>
      </c>
      <c r="E9" s="271" t="s">
        <v>454</v>
      </c>
      <c r="F9" s="272"/>
      <c r="G9" s="292" t="s">
        <v>921</v>
      </c>
      <c r="H9" s="266">
        <v>1</v>
      </c>
      <c r="I9" s="267">
        <v>36</v>
      </c>
      <c r="J9" s="267"/>
      <c r="K9" s="267"/>
      <c r="L9" s="267"/>
      <c r="M9" s="267"/>
      <c r="N9" s="267"/>
      <c r="O9" s="267" t="s">
        <v>453</v>
      </c>
      <c r="P9" s="279"/>
      <c r="Q9" s="279"/>
      <c r="R9" s="279"/>
      <c r="S9" s="279"/>
      <c r="T9" s="279"/>
      <c r="U9" s="281"/>
      <c r="V9" s="277" t="s">
        <v>76</v>
      </c>
      <c r="W9" s="276" t="s">
        <v>81</v>
      </c>
      <c r="X9" s="276" t="s">
        <v>76</v>
      </c>
      <c r="Y9" s="269" t="s">
        <v>164</v>
      </c>
      <c r="Z9" s="270"/>
      <c r="AA9" s="21" t="s">
        <v>870</v>
      </c>
      <c r="AB9" s="21"/>
      <c r="AC9" s="74"/>
    </row>
    <row r="10" spans="1:29" ht="27" customHeight="1" x14ac:dyDescent="0.25">
      <c r="A10" s="13">
        <v>1</v>
      </c>
      <c r="B10" s="46" t="s">
        <v>483</v>
      </c>
      <c r="C10" s="206" t="s">
        <v>10</v>
      </c>
      <c r="D10" s="22" t="s">
        <v>272</v>
      </c>
      <c r="E10" s="22" t="s">
        <v>454</v>
      </c>
      <c r="F10" s="365" t="s">
        <v>665</v>
      </c>
      <c r="G10" s="59">
        <v>43374</v>
      </c>
      <c r="H10" s="213">
        <v>39</v>
      </c>
      <c r="I10" s="214">
        <f>1358</f>
        <v>1358</v>
      </c>
      <c r="J10" s="214"/>
      <c r="K10" s="214"/>
      <c r="L10" s="214"/>
      <c r="M10" s="36"/>
      <c r="N10" s="36"/>
      <c r="O10" s="215" t="s">
        <v>453</v>
      </c>
      <c r="P10" s="332">
        <v>16456622.99</v>
      </c>
      <c r="Q10" s="341">
        <v>12813712.57</v>
      </c>
      <c r="R10" s="332">
        <f t="shared" ref="R10" si="0">Q10/P10*100</f>
        <v>77.863560329396591</v>
      </c>
      <c r="S10" s="332">
        <f t="shared" ref="S10:S72" si="1">P10-Q10</f>
        <v>3642910.42</v>
      </c>
      <c r="T10" s="332">
        <f>211673661.1+4944776.75</f>
        <v>216618437.84999999</v>
      </c>
      <c r="U10" s="340" t="s">
        <v>664</v>
      </c>
      <c r="V10" s="363" t="s">
        <v>76</v>
      </c>
      <c r="W10" s="363" t="s">
        <v>81</v>
      </c>
      <c r="X10" s="207" t="s">
        <v>76</v>
      </c>
      <c r="Y10" s="119" t="s">
        <v>164</v>
      </c>
      <c r="Z10" s="20"/>
      <c r="AA10" s="21">
        <v>1</v>
      </c>
      <c r="AC10" s="74"/>
    </row>
    <row r="11" spans="1:29" ht="34.5" customHeight="1" x14ac:dyDescent="0.25">
      <c r="A11" s="13">
        <v>2</v>
      </c>
      <c r="B11" s="46" t="s">
        <v>483</v>
      </c>
      <c r="C11" s="66" t="s">
        <v>10</v>
      </c>
      <c r="D11" s="22" t="s">
        <v>607</v>
      </c>
      <c r="E11" s="17" t="s">
        <v>454</v>
      </c>
      <c r="F11" s="366"/>
      <c r="G11" s="18">
        <v>43466</v>
      </c>
      <c r="H11" s="213">
        <v>1</v>
      </c>
      <c r="I11" s="214">
        <v>23</v>
      </c>
      <c r="J11" s="214"/>
      <c r="K11" s="214"/>
      <c r="L11" s="214"/>
      <c r="M11" s="36"/>
      <c r="N11" s="36"/>
      <c r="O11" s="215" t="s">
        <v>512</v>
      </c>
      <c r="P11" s="333"/>
      <c r="Q11" s="337"/>
      <c r="R11" s="333"/>
      <c r="S11" s="333"/>
      <c r="T11" s="333"/>
      <c r="U11" s="339"/>
      <c r="V11" s="364"/>
      <c r="W11" s="364"/>
      <c r="X11" s="207" t="s">
        <v>76</v>
      </c>
      <c r="Y11" s="119" t="s">
        <v>164</v>
      </c>
      <c r="Z11" s="20"/>
      <c r="AA11" s="21">
        <v>1</v>
      </c>
      <c r="AC11" s="74"/>
    </row>
    <row r="12" spans="1:29" ht="36" customHeight="1" x14ac:dyDescent="0.25">
      <c r="A12" s="13">
        <v>3</v>
      </c>
      <c r="B12" s="317" t="s">
        <v>30</v>
      </c>
      <c r="C12" s="317" t="s">
        <v>8</v>
      </c>
      <c r="D12" s="40" t="s">
        <v>679</v>
      </c>
      <c r="E12" s="22" t="s">
        <v>436</v>
      </c>
      <c r="F12" s="317" t="s">
        <v>413</v>
      </c>
      <c r="G12" s="59">
        <v>43191</v>
      </c>
      <c r="H12" s="213">
        <v>1</v>
      </c>
      <c r="I12" s="214">
        <v>350</v>
      </c>
      <c r="J12" s="214"/>
      <c r="K12" s="214"/>
      <c r="L12" s="214">
        <v>0</v>
      </c>
      <c r="M12" s="36"/>
      <c r="N12" s="36"/>
      <c r="O12" s="215" t="s">
        <v>88</v>
      </c>
      <c r="P12" s="234">
        <v>5170163.26</v>
      </c>
      <c r="Q12" s="234">
        <v>4488813.33</v>
      </c>
      <c r="R12" s="320">
        <f>Q12/P12*100</f>
        <v>86.821500681198998</v>
      </c>
      <c r="S12" s="234">
        <f t="shared" si="1"/>
        <v>681349.9299999997</v>
      </c>
      <c r="T12" s="320">
        <v>38918546.030000001</v>
      </c>
      <c r="U12" s="118" t="s">
        <v>263</v>
      </c>
      <c r="V12" s="13" t="s">
        <v>77</v>
      </c>
      <c r="W12" s="13" t="s">
        <v>81</v>
      </c>
      <c r="X12" s="20" t="s">
        <v>87</v>
      </c>
      <c r="Y12" s="116" t="s">
        <v>163</v>
      </c>
      <c r="Z12" s="20"/>
      <c r="AA12" s="21">
        <v>1</v>
      </c>
      <c r="AB12" s="21"/>
      <c r="AC12" s="74"/>
    </row>
    <row r="13" spans="1:29" ht="38.25" customHeight="1" x14ac:dyDescent="0.35">
      <c r="A13" s="13">
        <v>4</v>
      </c>
      <c r="B13" s="317" t="s">
        <v>46</v>
      </c>
      <c r="C13" s="317" t="s">
        <v>26</v>
      </c>
      <c r="D13" s="40" t="s">
        <v>27</v>
      </c>
      <c r="E13" s="22" t="s">
        <v>425</v>
      </c>
      <c r="F13" s="317" t="s">
        <v>319</v>
      </c>
      <c r="G13" s="59">
        <v>43191</v>
      </c>
      <c r="H13" s="213">
        <v>1</v>
      </c>
      <c r="I13" s="214">
        <v>8</v>
      </c>
      <c r="J13" s="214"/>
      <c r="K13" s="214"/>
      <c r="L13" s="215">
        <v>0</v>
      </c>
      <c r="M13" s="33"/>
      <c r="N13" s="33"/>
      <c r="O13" s="215" t="s">
        <v>88</v>
      </c>
      <c r="P13" s="234">
        <v>145368.69</v>
      </c>
      <c r="Q13" s="234">
        <v>120102.1</v>
      </c>
      <c r="R13" s="320">
        <f>Q13/P13*100</f>
        <v>82.618960107571993</v>
      </c>
      <c r="S13" s="235">
        <f t="shared" si="1"/>
        <v>25266.589999999997</v>
      </c>
      <c r="T13" s="320">
        <v>33276.629999999997</v>
      </c>
      <c r="U13" s="118" t="s">
        <v>275</v>
      </c>
      <c r="V13" s="13" t="s">
        <v>77</v>
      </c>
      <c r="W13" s="13" t="s">
        <v>82</v>
      </c>
      <c r="X13" s="20" t="s">
        <v>87</v>
      </c>
      <c r="Y13" s="116" t="s">
        <v>161</v>
      </c>
      <c r="Z13" s="20"/>
      <c r="AA13" s="21">
        <v>1</v>
      </c>
      <c r="AB13" s="21"/>
      <c r="AC13" s="74"/>
    </row>
    <row r="14" spans="1:29" ht="38.25" customHeight="1" x14ac:dyDescent="0.35">
      <c r="A14" s="13">
        <v>5</v>
      </c>
      <c r="B14" s="317" t="s">
        <v>46</v>
      </c>
      <c r="C14" s="317" t="s">
        <v>9</v>
      </c>
      <c r="D14" s="22" t="s">
        <v>166</v>
      </c>
      <c r="E14" s="22" t="s">
        <v>425</v>
      </c>
      <c r="F14" s="317" t="s">
        <v>320</v>
      </c>
      <c r="G14" s="18">
        <v>43221</v>
      </c>
      <c r="H14" s="213">
        <v>1</v>
      </c>
      <c r="I14" s="216">
        <v>205</v>
      </c>
      <c r="J14" s="216"/>
      <c r="K14" s="216"/>
      <c r="L14" s="215">
        <v>0</v>
      </c>
      <c r="M14" s="33"/>
      <c r="N14" s="33"/>
      <c r="O14" s="230" t="s">
        <v>453</v>
      </c>
      <c r="P14" s="234">
        <v>3663295.05</v>
      </c>
      <c r="Q14" s="234">
        <v>3260547</v>
      </c>
      <c r="R14" s="320">
        <f t="shared" ref="R14:R26" si="2">Q14/P14*100</f>
        <v>89.005852804567297</v>
      </c>
      <c r="S14" s="235">
        <f t="shared" si="1"/>
        <v>402748.04999999981</v>
      </c>
      <c r="T14" s="320">
        <v>12441592.82</v>
      </c>
      <c r="U14" s="118" t="s">
        <v>276</v>
      </c>
      <c r="V14" s="13" t="s">
        <v>77</v>
      </c>
      <c r="W14" s="13" t="s">
        <v>81</v>
      </c>
      <c r="X14" s="20" t="s">
        <v>87</v>
      </c>
      <c r="Y14" s="116" t="s">
        <v>160</v>
      </c>
      <c r="Z14" s="20"/>
      <c r="AA14" s="21">
        <v>1</v>
      </c>
      <c r="AB14" s="21"/>
      <c r="AC14" s="74"/>
    </row>
    <row r="15" spans="1:29" ht="38.25" customHeight="1" x14ac:dyDescent="0.35">
      <c r="A15" s="13">
        <v>6</v>
      </c>
      <c r="B15" s="317" t="s">
        <v>46</v>
      </c>
      <c r="C15" s="317" t="s">
        <v>11</v>
      </c>
      <c r="D15" s="40" t="s">
        <v>12</v>
      </c>
      <c r="E15" s="22" t="s">
        <v>425</v>
      </c>
      <c r="F15" s="317" t="s">
        <v>321</v>
      </c>
      <c r="G15" s="18">
        <v>43252</v>
      </c>
      <c r="H15" s="213">
        <v>1</v>
      </c>
      <c r="I15" s="216">
        <v>49</v>
      </c>
      <c r="J15" s="216"/>
      <c r="K15" s="216"/>
      <c r="L15" s="215">
        <v>0</v>
      </c>
      <c r="M15" s="33"/>
      <c r="N15" s="33"/>
      <c r="O15" s="230" t="s">
        <v>453</v>
      </c>
      <c r="P15" s="234">
        <v>723245.54</v>
      </c>
      <c r="Q15" s="234">
        <v>573956.55000000005</v>
      </c>
      <c r="R15" s="320">
        <f t="shared" si="2"/>
        <v>79.358463793637782</v>
      </c>
      <c r="S15" s="235">
        <f t="shared" si="1"/>
        <v>149288.99</v>
      </c>
      <c r="T15" s="336">
        <v>12228606.380000001</v>
      </c>
      <c r="U15" s="338" t="s">
        <v>277</v>
      </c>
      <c r="V15" s="13" t="s">
        <v>77</v>
      </c>
      <c r="W15" s="13" t="s">
        <v>81</v>
      </c>
      <c r="X15" s="20" t="s">
        <v>87</v>
      </c>
      <c r="Y15" s="116" t="s">
        <v>160</v>
      </c>
      <c r="Z15" s="20" t="s">
        <v>295</v>
      </c>
      <c r="AA15" s="21">
        <v>1</v>
      </c>
      <c r="AB15" s="21"/>
      <c r="AC15" s="74"/>
    </row>
    <row r="16" spans="1:29" ht="38.25" customHeight="1" x14ac:dyDescent="0.35">
      <c r="A16" s="13">
        <v>7</v>
      </c>
      <c r="B16" s="317" t="s">
        <v>46</v>
      </c>
      <c r="C16" s="317" t="s">
        <v>11</v>
      </c>
      <c r="D16" s="40" t="s">
        <v>13</v>
      </c>
      <c r="E16" s="22" t="s">
        <v>425</v>
      </c>
      <c r="F16" s="317" t="s">
        <v>322</v>
      </c>
      <c r="G16" s="18">
        <v>43252</v>
      </c>
      <c r="H16" s="213">
        <v>1</v>
      </c>
      <c r="I16" s="216">
        <v>77</v>
      </c>
      <c r="J16" s="216"/>
      <c r="K16" s="216"/>
      <c r="L16" s="215">
        <v>0</v>
      </c>
      <c r="M16" s="33"/>
      <c r="N16" s="33"/>
      <c r="O16" s="230" t="s">
        <v>453</v>
      </c>
      <c r="P16" s="234">
        <v>1093720.92</v>
      </c>
      <c r="Q16" s="234">
        <v>782462.96</v>
      </c>
      <c r="R16" s="320">
        <f t="shared" si="2"/>
        <v>71.541372729708783</v>
      </c>
      <c r="S16" s="235">
        <f t="shared" si="1"/>
        <v>311257.95999999996</v>
      </c>
      <c r="T16" s="337"/>
      <c r="U16" s="339"/>
      <c r="V16" s="13" t="s">
        <v>77</v>
      </c>
      <c r="W16" s="13" t="s">
        <v>81</v>
      </c>
      <c r="X16" s="20" t="s">
        <v>87</v>
      </c>
      <c r="Y16" s="116" t="s">
        <v>160</v>
      </c>
      <c r="Z16" s="20" t="s">
        <v>295</v>
      </c>
      <c r="AA16" s="21">
        <v>1</v>
      </c>
      <c r="AB16" s="21"/>
      <c r="AC16" s="74"/>
    </row>
    <row r="17" spans="1:29" ht="25.5" customHeight="1" x14ac:dyDescent="0.35">
      <c r="A17" s="13">
        <v>8</v>
      </c>
      <c r="B17" s="317" t="s">
        <v>56</v>
      </c>
      <c r="C17" s="317" t="s">
        <v>15</v>
      </c>
      <c r="D17" s="22" t="s">
        <v>16</v>
      </c>
      <c r="E17" s="22" t="s">
        <v>426</v>
      </c>
      <c r="F17" s="317" t="s">
        <v>339</v>
      </c>
      <c r="G17" s="59">
        <v>43252</v>
      </c>
      <c r="H17" s="213">
        <v>1</v>
      </c>
      <c r="I17" s="214">
        <v>325</v>
      </c>
      <c r="J17" s="214"/>
      <c r="K17" s="214"/>
      <c r="L17" s="215">
        <v>0</v>
      </c>
      <c r="M17" s="33"/>
      <c r="N17" s="33"/>
      <c r="O17" s="215" t="s">
        <v>453</v>
      </c>
      <c r="P17" s="234">
        <v>5886960.3499999996</v>
      </c>
      <c r="Q17" s="234">
        <v>4902459.32</v>
      </c>
      <c r="R17" s="234">
        <f>Q17/P17*100</f>
        <v>83.276581266595429</v>
      </c>
      <c r="S17" s="235">
        <f t="shared" si="1"/>
        <v>984501.02999999933</v>
      </c>
      <c r="T17" s="236">
        <v>8891884.7599999998</v>
      </c>
      <c r="U17" s="118" t="s">
        <v>169</v>
      </c>
      <c r="V17" s="45" t="s">
        <v>77</v>
      </c>
      <c r="W17" s="118" t="s">
        <v>81</v>
      </c>
      <c r="X17" s="45" t="s">
        <v>87</v>
      </c>
      <c r="Y17" s="116" t="s">
        <v>158</v>
      </c>
      <c r="Z17" s="20"/>
      <c r="AA17" s="21">
        <v>1</v>
      </c>
      <c r="AB17" s="21"/>
      <c r="AC17" s="74"/>
    </row>
    <row r="18" spans="1:29" ht="18" customHeight="1" x14ac:dyDescent="0.35">
      <c r="A18" s="13">
        <v>9</v>
      </c>
      <c r="B18" s="317" t="s">
        <v>56</v>
      </c>
      <c r="C18" s="317" t="s">
        <v>15</v>
      </c>
      <c r="D18" s="22" t="s">
        <v>355</v>
      </c>
      <c r="E18" s="22" t="s">
        <v>426</v>
      </c>
      <c r="F18" s="317" t="s">
        <v>414</v>
      </c>
      <c r="G18" s="59">
        <v>43252</v>
      </c>
      <c r="H18" s="213">
        <v>1</v>
      </c>
      <c r="I18" s="214">
        <v>89</v>
      </c>
      <c r="J18" s="214"/>
      <c r="K18" s="214"/>
      <c r="L18" s="215">
        <v>0</v>
      </c>
      <c r="M18" s="33"/>
      <c r="N18" s="33"/>
      <c r="O18" s="215" t="s">
        <v>453</v>
      </c>
      <c r="P18" s="234">
        <v>2058797.21</v>
      </c>
      <c r="Q18" s="234">
        <v>1761083.46</v>
      </c>
      <c r="R18" s="234">
        <f>Q18/P18*100</f>
        <v>85.539432997385887</v>
      </c>
      <c r="S18" s="235">
        <f t="shared" si="1"/>
        <v>297713.75</v>
      </c>
      <c r="T18" s="234">
        <v>8891884.7599999998</v>
      </c>
      <c r="U18" s="118" t="s">
        <v>174</v>
      </c>
      <c r="V18" s="45" t="s">
        <v>77</v>
      </c>
      <c r="W18" s="118" t="s">
        <v>81</v>
      </c>
      <c r="X18" s="45" t="s">
        <v>87</v>
      </c>
      <c r="Y18" s="116" t="s">
        <v>158</v>
      </c>
      <c r="Z18" s="20"/>
      <c r="AA18" s="21">
        <v>1</v>
      </c>
      <c r="AB18" s="21"/>
      <c r="AC18" s="74"/>
    </row>
    <row r="19" spans="1:29" ht="29.25" customHeight="1" x14ac:dyDescent="0.35">
      <c r="A19" s="13">
        <v>10</v>
      </c>
      <c r="B19" s="317" t="s">
        <v>56</v>
      </c>
      <c r="C19" s="317" t="s">
        <v>28</v>
      </c>
      <c r="D19" s="22" t="s">
        <v>29</v>
      </c>
      <c r="E19" s="22" t="s">
        <v>426</v>
      </c>
      <c r="F19" s="317" t="s">
        <v>340</v>
      </c>
      <c r="G19" s="59">
        <v>43282</v>
      </c>
      <c r="H19" s="213">
        <v>1</v>
      </c>
      <c r="I19" s="214">
        <v>100</v>
      </c>
      <c r="J19" s="214"/>
      <c r="K19" s="214"/>
      <c r="L19" s="215">
        <v>11</v>
      </c>
      <c r="M19" s="33"/>
      <c r="N19" s="33"/>
      <c r="O19" s="215" t="s">
        <v>453</v>
      </c>
      <c r="P19" s="234">
        <v>1847174.94</v>
      </c>
      <c r="Q19" s="234">
        <v>1267471.78</v>
      </c>
      <c r="R19" s="234">
        <f t="shared" ref="R19" si="3">Q19/P19*100</f>
        <v>68.616769995807772</v>
      </c>
      <c r="S19" s="235">
        <f t="shared" si="1"/>
        <v>579703.15999999992</v>
      </c>
      <c r="T19" s="234">
        <v>5484218</v>
      </c>
      <c r="U19" s="118" t="s">
        <v>173</v>
      </c>
      <c r="V19" s="45" t="s">
        <v>77</v>
      </c>
      <c r="W19" s="118" t="s">
        <v>81</v>
      </c>
      <c r="X19" s="45" t="s">
        <v>87</v>
      </c>
      <c r="Y19" s="116" t="s">
        <v>159</v>
      </c>
      <c r="Z19" s="20"/>
      <c r="AA19" s="21">
        <v>1</v>
      </c>
      <c r="AB19" s="21"/>
      <c r="AC19" s="74"/>
    </row>
    <row r="20" spans="1:29" ht="38.25" customHeight="1" x14ac:dyDescent="0.25">
      <c r="A20" s="13">
        <v>11</v>
      </c>
      <c r="B20" s="317" t="s">
        <v>30</v>
      </c>
      <c r="C20" s="317" t="s">
        <v>31</v>
      </c>
      <c r="D20" s="22" t="s">
        <v>32</v>
      </c>
      <c r="E20" s="22" t="s">
        <v>436</v>
      </c>
      <c r="F20" s="317" t="s">
        <v>411</v>
      </c>
      <c r="G20" s="59">
        <v>43282</v>
      </c>
      <c r="H20" s="213">
        <v>1</v>
      </c>
      <c r="I20" s="214">
        <v>156</v>
      </c>
      <c r="J20" s="214"/>
      <c r="K20" s="214"/>
      <c r="L20" s="215"/>
      <c r="M20" s="33"/>
      <c r="N20" s="33"/>
      <c r="O20" s="215" t="s">
        <v>88</v>
      </c>
      <c r="P20" s="234">
        <v>1963607.31</v>
      </c>
      <c r="Q20" s="234">
        <v>1665718.46</v>
      </c>
      <c r="R20" s="320">
        <f t="shared" ref="R20:R21" si="4">Q20/P20*100</f>
        <v>84.829510030699566</v>
      </c>
      <c r="S20" s="234">
        <f t="shared" si="1"/>
        <v>297888.85000000009</v>
      </c>
      <c r="T20" s="320">
        <v>3915894.8</v>
      </c>
      <c r="U20" s="118" t="s">
        <v>262</v>
      </c>
      <c r="V20" s="45" t="s">
        <v>77</v>
      </c>
      <c r="W20" s="45" t="s">
        <v>81</v>
      </c>
      <c r="X20" s="45" t="s">
        <v>87</v>
      </c>
      <c r="Y20" s="116" t="s">
        <v>163</v>
      </c>
      <c r="Z20" s="20"/>
      <c r="AA20" s="21">
        <v>1</v>
      </c>
      <c r="AB20" s="21"/>
      <c r="AC20" s="74"/>
    </row>
    <row r="21" spans="1:29" ht="33.75" customHeight="1" x14ac:dyDescent="0.25">
      <c r="A21" s="13">
        <v>12</v>
      </c>
      <c r="B21" s="317" t="s">
        <v>30</v>
      </c>
      <c r="C21" s="317" t="s">
        <v>38</v>
      </c>
      <c r="D21" s="22" t="s">
        <v>39</v>
      </c>
      <c r="E21" s="70" t="s">
        <v>530</v>
      </c>
      <c r="F21" s="317" t="s">
        <v>412</v>
      </c>
      <c r="G21" s="59">
        <v>43282</v>
      </c>
      <c r="H21" s="213">
        <v>1</v>
      </c>
      <c r="I21" s="214">
        <v>80</v>
      </c>
      <c r="J21" s="214"/>
      <c r="K21" s="214"/>
      <c r="L21" s="215">
        <v>1</v>
      </c>
      <c r="M21" s="33"/>
      <c r="N21" s="33"/>
      <c r="O21" s="215" t="s">
        <v>453</v>
      </c>
      <c r="P21" s="234">
        <v>1375087.55</v>
      </c>
      <c r="Q21" s="234">
        <v>1165992.6000000001</v>
      </c>
      <c r="R21" s="320">
        <f t="shared" si="4"/>
        <v>84.794062748950054</v>
      </c>
      <c r="S21" s="234">
        <f t="shared" si="1"/>
        <v>209094.94999999995</v>
      </c>
      <c r="T21" s="320">
        <v>3937580.3</v>
      </c>
      <c r="U21" s="118" t="s">
        <v>261</v>
      </c>
      <c r="V21" s="45" t="s">
        <v>77</v>
      </c>
      <c r="W21" s="45" t="s">
        <v>81</v>
      </c>
      <c r="X21" s="45" t="s">
        <v>87</v>
      </c>
      <c r="Y21" s="116" t="s">
        <v>163</v>
      </c>
      <c r="Z21" s="20"/>
      <c r="AA21" s="21">
        <v>1</v>
      </c>
      <c r="AB21" s="21"/>
      <c r="AC21" s="74"/>
    </row>
    <row r="22" spans="1:29" ht="38.25" customHeight="1" x14ac:dyDescent="0.35">
      <c r="A22" s="13">
        <v>13</v>
      </c>
      <c r="B22" s="317" t="s">
        <v>46</v>
      </c>
      <c r="C22" s="317" t="s">
        <v>33</v>
      </c>
      <c r="D22" s="22" t="s">
        <v>34</v>
      </c>
      <c r="E22" s="22" t="s">
        <v>425</v>
      </c>
      <c r="F22" s="317" t="s">
        <v>324</v>
      </c>
      <c r="G22" s="59">
        <v>43282</v>
      </c>
      <c r="H22" s="213">
        <v>1</v>
      </c>
      <c r="I22" s="214">
        <v>289</v>
      </c>
      <c r="J22" s="214"/>
      <c r="K22" s="214"/>
      <c r="L22" s="215">
        <v>0</v>
      </c>
      <c r="M22" s="33"/>
      <c r="N22" s="33"/>
      <c r="O22" s="230" t="s">
        <v>453</v>
      </c>
      <c r="P22" s="234">
        <v>4006199.08</v>
      </c>
      <c r="Q22" s="234">
        <v>3441228.43</v>
      </c>
      <c r="R22" s="234">
        <f>Q22/P22*100</f>
        <v>85.897589243118702</v>
      </c>
      <c r="S22" s="235">
        <f t="shared" si="1"/>
        <v>564970.64999999991</v>
      </c>
      <c r="T22" s="320">
        <v>7171501.0099999998</v>
      </c>
      <c r="U22" s="118" t="s">
        <v>278</v>
      </c>
      <c r="V22" s="45" t="s">
        <v>77</v>
      </c>
      <c r="W22" s="45" t="s">
        <v>81</v>
      </c>
      <c r="X22" s="45" t="s">
        <v>87</v>
      </c>
      <c r="Y22" s="116" t="s">
        <v>162</v>
      </c>
      <c r="Z22" s="20"/>
      <c r="AA22" s="21">
        <v>1</v>
      </c>
      <c r="AB22" s="21"/>
      <c r="AC22" s="74"/>
    </row>
    <row r="23" spans="1:29" ht="26.25" customHeight="1" x14ac:dyDescent="0.35">
      <c r="A23" s="13">
        <v>14</v>
      </c>
      <c r="B23" s="317" t="s">
        <v>17</v>
      </c>
      <c r="C23" s="317" t="s">
        <v>35</v>
      </c>
      <c r="D23" s="22" t="s">
        <v>36</v>
      </c>
      <c r="E23" s="22" t="s">
        <v>438</v>
      </c>
      <c r="F23" s="317" t="s">
        <v>410</v>
      </c>
      <c r="G23" s="59">
        <v>43282</v>
      </c>
      <c r="H23" s="213">
        <v>1</v>
      </c>
      <c r="I23" s="214">
        <v>122</v>
      </c>
      <c r="J23" s="214"/>
      <c r="K23" s="214"/>
      <c r="L23" s="214"/>
      <c r="M23" s="36"/>
      <c r="N23" s="36"/>
      <c r="O23" s="215" t="s">
        <v>453</v>
      </c>
      <c r="P23" s="234">
        <v>2039180.09</v>
      </c>
      <c r="Q23" s="234">
        <v>1173445.96</v>
      </c>
      <c r="R23" s="234">
        <f t="shared" si="2"/>
        <v>57.544989074505914</v>
      </c>
      <c r="S23" s="235">
        <f t="shared" si="1"/>
        <v>865734.13000000012</v>
      </c>
      <c r="T23" s="320" t="s">
        <v>289</v>
      </c>
      <c r="U23" s="118" t="s">
        <v>290</v>
      </c>
      <c r="V23" s="45" t="s">
        <v>77</v>
      </c>
      <c r="W23" s="45" t="s">
        <v>81</v>
      </c>
      <c r="X23" s="45" t="s">
        <v>87</v>
      </c>
      <c r="Y23" s="116" t="s">
        <v>114</v>
      </c>
      <c r="Z23" s="20"/>
      <c r="AA23" s="21">
        <v>1</v>
      </c>
      <c r="AB23" s="21"/>
      <c r="AC23" s="74"/>
    </row>
    <row r="24" spans="1:29" ht="36" customHeight="1" x14ac:dyDescent="0.25">
      <c r="A24" s="13">
        <v>15</v>
      </c>
      <c r="B24" s="317" t="s">
        <v>30</v>
      </c>
      <c r="C24" s="317" t="s">
        <v>74</v>
      </c>
      <c r="D24" s="22" t="s">
        <v>73</v>
      </c>
      <c r="E24" s="70" t="s">
        <v>742</v>
      </c>
      <c r="F24" s="365" t="s">
        <v>409</v>
      </c>
      <c r="G24" s="59">
        <v>43282</v>
      </c>
      <c r="H24" s="213">
        <v>1</v>
      </c>
      <c r="I24" s="214">
        <v>130</v>
      </c>
      <c r="J24" s="214"/>
      <c r="K24" s="214"/>
      <c r="L24" s="214"/>
      <c r="M24" s="36"/>
      <c r="N24" s="36"/>
      <c r="O24" s="215" t="s">
        <v>453</v>
      </c>
      <c r="P24" s="234">
        <v>1900596.36</v>
      </c>
      <c r="Q24" s="234">
        <v>1760193.54</v>
      </c>
      <c r="R24" s="320">
        <f t="shared" si="2"/>
        <v>92.612696574879266</v>
      </c>
      <c r="S24" s="234">
        <f t="shared" si="1"/>
        <v>140402.82000000007</v>
      </c>
      <c r="T24" s="336">
        <v>6173888.25</v>
      </c>
      <c r="U24" s="118" t="s">
        <v>260</v>
      </c>
      <c r="V24" s="45" t="s">
        <v>76</v>
      </c>
      <c r="W24" s="45" t="s">
        <v>83</v>
      </c>
      <c r="X24" s="45" t="s">
        <v>87</v>
      </c>
      <c r="Y24" s="116" t="s">
        <v>163</v>
      </c>
      <c r="Z24" s="20"/>
      <c r="AA24" s="21">
        <v>1</v>
      </c>
      <c r="AB24" s="21"/>
      <c r="AC24" s="74"/>
    </row>
    <row r="25" spans="1:29" ht="24.75" customHeight="1" x14ac:dyDescent="0.25">
      <c r="A25" s="13">
        <v>16</v>
      </c>
      <c r="B25" s="317" t="s">
        <v>30</v>
      </c>
      <c r="C25" s="317" t="s">
        <v>74</v>
      </c>
      <c r="D25" s="22" t="s">
        <v>75</v>
      </c>
      <c r="E25" s="70" t="s">
        <v>742</v>
      </c>
      <c r="F25" s="366"/>
      <c r="G25" s="59">
        <v>43282</v>
      </c>
      <c r="H25" s="213">
        <v>1</v>
      </c>
      <c r="I25" s="214">
        <v>78</v>
      </c>
      <c r="J25" s="214"/>
      <c r="K25" s="214"/>
      <c r="L25" s="214"/>
      <c r="M25" s="36"/>
      <c r="N25" s="36"/>
      <c r="O25" s="215" t="s">
        <v>453</v>
      </c>
      <c r="P25" s="234">
        <v>1108317.71</v>
      </c>
      <c r="Q25" s="234">
        <v>1020849.21</v>
      </c>
      <c r="R25" s="320">
        <f t="shared" si="2"/>
        <v>92.107994015542701</v>
      </c>
      <c r="S25" s="234">
        <f t="shared" si="1"/>
        <v>87468.5</v>
      </c>
      <c r="T25" s="337"/>
      <c r="U25" s="118" t="s">
        <v>260</v>
      </c>
      <c r="V25" s="45" t="s">
        <v>76</v>
      </c>
      <c r="W25" s="45" t="s">
        <v>83</v>
      </c>
      <c r="X25" s="45" t="s">
        <v>87</v>
      </c>
      <c r="Y25" s="116" t="s">
        <v>163</v>
      </c>
      <c r="Z25" s="20"/>
      <c r="AA25" s="21">
        <v>1</v>
      </c>
      <c r="AB25" s="21"/>
      <c r="AC25" s="74"/>
    </row>
    <row r="26" spans="1:29" ht="27.75" customHeight="1" x14ac:dyDescent="0.35">
      <c r="A26" s="13">
        <v>17</v>
      </c>
      <c r="B26" s="317" t="s">
        <v>56</v>
      </c>
      <c r="C26" s="317" t="s">
        <v>110</v>
      </c>
      <c r="D26" s="22" t="s">
        <v>111</v>
      </c>
      <c r="E26" s="22" t="s">
        <v>451</v>
      </c>
      <c r="F26" s="317" t="s">
        <v>341</v>
      </c>
      <c r="G26" s="59">
        <v>43313</v>
      </c>
      <c r="H26" s="213">
        <v>1</v>
      </c>
      <c r="I26" s="214">
        <v>470</v>
      </c>
      <c r="J26" s="214"/>
      <c r="K26" s="214"/>
      <c r="L26" s="214">
        <v>0</v>
      </c>
      <c r="M26" s="36"/>
      <c r="N26" s="36"/>
      <c r="O26" s="215" t="s">
        <v>453</v>
      </c>
      <c r="P26" s="234">
        <v>7860026.6900000004</v>
      </c>
      <c r="Q26" s="234">
        <v>6725051.8799999999</v>
      </c>
      <c r="R26" s="234">
        <f t="shared" si="2"/>
        <v>85.560165954092966</v>
      </c>
      <c r="S26" s="235">
        <f t="shared" si="1"/>
        <v>1134974.8100000005</v>
      </c>
      <c r="T26" s="234">
        <v>82456.83</v>
      </c>
      <c r="U26" s="118" t="s">
        <v>171</v>
      </c>
      <c r="V26" s="45" t="s">
        <v>77</v>
      </c>
      <c r="W26" s="45" t="s">
        <v>84</v>
      </c>
      <c r="X26" s="45" t="s">
        <v>87</v>
      </c>
      <c r="Y26" s="116" t="s">
        <v>158</v>
      </c>
      <c r="Z26" s="20"/>
      <c r="AA26" s="21">
        <v>1</v>
      </c>
      <c r="AB26" s="21"/>
      <c r="AC26" s="74"/>
    </row>
    <row r="27" spans="1:29" ht="38.25" customHeight="1" x14ac:dyDescent="0.35">
      <c r="A27" s="13">
        <v>18</v>
      </c>
      <c r="B27" s="317" t="s">
        <v>46</v>
      </c>
      <c r="C27" s="317" t="s">
        <v>37</v>
      </c>
      <c r="D27" s="22" t="s">
        <v>42</v>
      </c>
      <c r="E27" s="22" t="s">
        <v>425</v>
      </c>
      <c r="F27" s="317" t="s">
        <v>323</v>
      </c>
      <c r="G27" s="59">
        <v>43313</v>
      </c>
      <c r="H27" s="213">
        <v>1</v>
      </c>
      <c r="I27" s="214">
        <v>110</v>
      </c>
      <c r="J27" s="214"/>
      <c r="K27" s="214"/>
      <c r="L27" s="214">
        <v>0</v>
      </c>
      <c r="M27" s="36"/>
      <c r="N27" s="36"/>
      <c r="O27" s="230" t="s">
        <v>453</v>
      </c>
      <c r="P27" s="234">
        <v>1609183.7</v>
      </c>
      <c r="Q27" s="234">
        <v>1404337.45</v>
      </c>
      <c r="R27" s="234">
        <f t="shared" ref="R27" si="5">Q27/P27*100</f>
        <v>87.270176176902609</v>
      </c>
      <c r="S27" s="235">
        <f t="shared" si="1"/>
        <v>204846.25</v>
      </c>
      <c r="T27" s="234">
        <v>2837144.97</v>
      </c>
      <c r="U27" s="118" t="s">
        <v>279</v>
      </c>
      <c r="V27" s="45" t="s">
        <v>77</v>
      </c>
      <c r="W27" s="45" t="s">
        <v>81</v>
      </c>
      <c r="X27" s="45" t="s">
        <v>87</v>
      </c>
      <c r="Y27" s="116" t="s">
        <v>162</v>
      </c>
      <c r="Z27" s="20"/>
      <c r="AA27" s="21">
        <v>1</v>
      </c>
      <c r="AB27" s="21"/>
      <c r="AC27" s="74"/>
    </row>
    <row r="28" spans="1:29" ht="38.25" customHeight="1" x14ac:dyDescent="0.35">
      <c r="A28" s="13">
        <v>19</v>
      </c>
      <c r="B28" s="317" t="s">
        <v>46</v>
      </c>
      <c r="C28" s="317" t="s">
        <v>70</v>
      </c>
      <c r="D28" s="22" t="s">
        <v>53</v>
      </c>
      <c r="E28" s="22" t="s">
        <v>425</v>
      </c>
      <c r="F28" s="317" t="s">
        <v>325</v>
      </c>
      <c r="G28" s="59">
        <v>43313</v>
      </c>
      <c r="H28" s="213">
        <v>1</v>
      </c>
      <c r="I28" s="214">
        <v>200</v>
      </c>
      <c r="J28" s="214"/>
      <c r="K28" s="214"/>
      <c r="L28" s="214">
        <v>0</v>
      </c>
      <c r="M28" s="36"/>
      <c r="N28" s="36"/>
      <c r="O28" s="230" t="s">
        <v>453</v>
      </c>
      <c r="P28" s="234">
        <v>2285036.63</v>
      </c>
      <c r="Q28" s="234">
        <v>1465917.99</v>
      </c>
      <c r="R28" s="302">
        <f t="shared" ref="R28:R56" si="6">Q28/P28*100</f>
        <v>64.152931762848809</v>
      </c>
      <c r="S28" s="235">
        <f t="shared" si="1"/>
        <v>819118.6399999999</v>
      </c>
      <c r="T28" s="234">
        <v>4170122.87</v>
      </c>
      <c r="U28" s="118" t="s">
        <v>281</v>
      </c>
      <c r="V28" s="45" t="s">
        <v>77</v>
      </c>
      <c r="W28" s="45" t="s">
        <v>84</v>
      </c>
      <c r="X28" s="45" t="s">
        <v>87</v>
      </c>
      <c r="Y28" s="116" t="s">
        <v>162</v>
      </c>
      <c r="Z28" s="20"/>
      <c r="AA28" s="21">
        <v>1</v>
      </c>
      <c r="AB28" s="21"/>
      <c r="AC28" s="74"/>
    </row>
    <row r="29" spans="1:29" ht="21.75" customHeight="1" x14ac:dyDescent="0.25">
      <c r="A29" s="13">
        <v>20</v>
      </c>
      <c r="B29" s="46" t="s">
        <v>483</v>
      </c>
      <c r="C29" s="317" t="s">
        <v>40</v>
      </c>
      <c r="D29" s="22" t="s">
        <v>288</v>
      </c>
      <c r="E29" s="17" t="s">
        <v>454</v>
      </c>
      <c r="F29" s="338" t="s">
        <v>399</v>
      </c>
      <c r="G29" s="59">
        <v>43313</v>
      </c>
      <c r="H29" s="213">
        <v>66</v>
      </c>
      <c r="I29" s="214">
        <v>4981</v>
      </c>
      <c r="J29" s="214"/>
      <c r="K29" s="214"/>
      <c r="L29" s="214">
        <v>0</v>
      </c>
      <c r="M29" s="36"/>
      <c r="N29" s="36"/>
      <c r="O29" s="215" t="s">
        <v>88</v>
      </c>
      <c r="P29" s="234">
        <v>65709963.030000001</v>
      </c>
      <c r="Q29" s="234">
        <v>49087638.090000004</v>
      </c>
      <c r="R29" s="331">
        <f t="shared" si="6"/>
        <v>74.703493696365271</v>
      </c>
      <c r="S29" s="331">
        <f t="shared" si="1"/>
        <v>16622324.939999998</v>
      </c>
      <c r="T29" s="331">
        <v>167592901.44999999</v>
      </c>
      <c r="U29" s="338" t="s">
        <v>293</v>
      </c>
      <c r="V29" s="363" t="s">
        <v>76</v>
      </c>
      <c r="W29" s="363" t="s">
        <v>81</v>
      </c>
      <c r="X29" s="45" t="s">
        <v>76</v>
      </c>
      <c r="Y29" s="334" t="s">
        <v>164</v>
      </c>
      <c r="Z29" s="60"/>
      <c r="AA29" s="21">
        <v>1</v>
      </c>
      <c r="AC29" s="74"/>
    </row>
    <row r="30" spans="1:29" ht="21" customHeight="1" x14ac:dyDescent="0.25">
      <c r="A30" s="13">
        <v>21</v>
      </c>
      <c r="B30" s="46" t="s">
        <v>483</v>
      </c>
      <c r="C30" s="317" t="s">
        <v>40</v>
      </c>
      <c r="D30" s="42" t="s">
        <v>424</v>
      </c>
      <c r="E30" s="17" t="s">
        <v>454</v>
      </c>
      <c r="F30" s="340"/>
      <c r="G30" s="59">
        <v>43405</v>
      </c>
      <c r="H30" s="213">
        <v>10</v>
      </c>
      <c r="I30" s="214">
        <v>657</v>
      </c>
      <c r="J30" s="214"/>
      <c r="K30" s="214"/>
      <c r="L30" s="214">
        <v>0</v>
      </c>
      <c r="M30" s="36"/>
      <c r="N30" s="36"/>
      <c r="O30" s="215" t="s">
        <v>88</v>
      </c>
      <c r="P30" s="234"/>
      <c r="Q30" s="234"/>
      <c r="R30" s="332"/>
      <c r="S30" s="332"/>
      <c r="T30" s="332"/>
      <c r="U30" s="340"/>
      <c r="V30" s="364"/>
      <c r="W30" s="364"/>
      <c r="X30" s="45" t="s">
        <v>76</v>
      </c>
      <c r="Y30" s="335"/>
      <c r="Z30" s="61"/>
      <c r="AA30" s="21">
        <v>1</v>
      </c>
      <c r="AC30" s="74"/>
    </row>
    <row r="31" spans="1:29" ht="24" customHeight="1" x14ac:dyDescent="0.25">
      <c r="A31" s="13">
        <v>22</v>
      </c>
      <c r="B31" s="46" t="s">
        <v>483</v>
      </c>
      <c r="C31" s="53" t="s">
        <v>40</v>
      </c>
      <c r="D31" s="15" t="s">
        <v>487</v>
      </c>
      <c r="E31" s="17" t="s">
        <v>454</v>
      </c>
      <c r="F31" s="340"/>
      <c r="G31" s="18">
        <v>43466</v>
      </c>
      <c r="H31" s="217">
        <v>1</v>
      </c>
      <c r="I31" s="218">
        <v>17</v>
      </c>
      <c r="J31" s="219"/>
      <c r="K31" s="219"/>
      <c r="L31" s="214">
        <v>0</v>
      </c>
      <c r="M31" s="36"/>
      <c r="N31" s="36"/>
      <c r="O31" s="215" t="s">
        <v>453</v>
      </c>
      <c r="P31" s="234"/>
      <c r="Q31" s="234"/>
      <c r="R31" s="332"/>
      <c r="S31" s="332"/>
      <c r="T31" s="332"/>
      <c r="U31" s="340"/>
      <c r="V31" s="45" t="s">
        <v>76</v>
      </c>
      <c r="W31" s="43" t="s">
        <v>81</v>
      </c>
      <c r="X31" s="45" t="s">
        <v>76</v>
      </c>
      <c r="Y31" s="124" t="s">
        <v>164</v>
      </c>
      <c r="Z31" s="20"/>
      <c r="AA31" s="21">
        <v>1</v>
      </c>
      <c r="AC31" s="74"/>
    </row>
    <row r="32" spans="1:29" ht="23.25" customHeight="1" x14ac:dyDescent="0.25">
      <c r="A32" s="13">
        <v>23</v>
      </c>
      <c r="B32" s="46" t="s">
        <v>483</v>
      </c>
      <c r="C32" s="53" t="s">
        <v>40</v>
      </c>
      <c r="D32" s="15" t="s">
        <v>488</v>
      </c>
      <c r="E32" s="17" t="s">
        <v>454</v>
      </c>
      <c r="F32" s="340"/>
      <c r="G32" s="18">
        <v>43466</v>
      </c>
      <c r="H32" s="217">
        <v>1</v>
      </c>
      <c r="I32" s="218">
        <v>24</v>
      </c>
      <c r="J32" s="219"/>
      <c r="K32" s="219"/>
      <c r="L32" s="214">
        <v>0</v>
      </c>
      <c r="M32" s="36"/>
      <c r="N32" s="36"/>
      <c r="O32" s="215" t="s">
        <v>453</v>
      </c>
      <c r="P32" s="234"/>
      <c r="Q32" s="234"/>
      <c r="R32" s="332"/>
      <c r="S32" s="332"/>
      <c r="T32" s="333"/>
      <c r="U32" s="339"/>
      <c r="V32" s="45" t="s">
        <v>76</v>
      </c>
      <c r="W32" s="43" t="s">
        <v>81</v>
      </c>
      <c r="X32" s="45" t="s">
        <v>76</v>
      </c>
      <c r="Y32" s="124" t="s">
        <v>164</v>
      </c>
      <c r="Z32" s="20"/>
      <c r="AA32" s="21">
        <v>1</v>
      </c>
      <c r="AC32" s="74"/>
    </row>
    <row r="33" spans="1:30" ht="30.75" customHeight="1" x14ac:dyDescent="0.35">
      <c r="A33" s="13">
        <v>24</v>
      </c>
      <c r="B33" s="169" t="s">
        <v>483</v>
      </c>
      <c r="C33" s="319" t="s">
        <v>40</v>
      </c>
      <c r="D33" s="106" t="s">
        <v>593</v>
      </c>
      <c r="E33" s="17" t="s">
        <v>454</v>
      </c>
      <c r="F33" s="340"/>
      <c r="G33" s="103">
        <v>43497</v>
      </c>
      <c r="H33" s="220">
        <v>1</v>
      </c>
      <c r="I33" s="220">
        <v>179</v>
      </c>
      <c r="J33" s="220"/>
      <c r="K33" s="220"/>
      <c r="L33" s="221"/>
      <c r="M33" s="88"/>
      <c r="N33" s="88"/>
      <c r="O33" s="231" t="s">
        <v>88</v>
      </c>
      <c r="P33" s="234"/>
      <c r="Q33" s="234"/>
      <c r="R33" s="332"/>
      <c r="S33" s="332"/>
      <c r="T33" s="313"/>
      <c r="U33" s="105"/>
      <c r="V33" s="54"/>
      <c r="W33" s="54"/>
      <c r="X33" s="45" t="s">
        <v>76</v>
      </c>
      <c r="Y33" s="304" t="s">
        <v>164</v>
      </c>
      <c r="Z33" s="55"/>
      <c r="AA33" s="21">
        <v>1</v>
      </c>
      <c r="AB33" s="194" t="s">
        <v>808</v>
      </c>
      <c r="AC33" s="74"/>
    </row>
    <row r="34" spans="1:30" ht="31.5" customHeight="1" x14ac:dyDescent="0.35">
      <c r="A34" s="13">
        <v>25</v>
      </c>
      <c r="B34" s="169" t="s">
        <v>483</v>
      </c>
      <c r="C34" s="319" t="s">
        <v>40</v>
      </c>
      <c r="D34" s="106" t="s">
        <v>594</v>
      </c>
      <c r="E34" s="17" t="s">
        <v>454</v>
      </c>
      <c r="F34" s="339"/>
      <c r="G34" s="103">
        <v>43497</v>
      </c>
      <c r="H34" s="220">
        <v>1</v>
      </c>
      <c r="I34" s="220">
        <v>179</v>
      </c>
      <c r="J34" s="220"/>
      <c r="K34" s="220"/>
      <c r="L34" s="221"/>
      <c r="M34" s="88"/>
      <c r="N34" s="88"/>
      <c r="O34" s="231" t="s">
        <v>88</v>
      </c>
      <c r="P34" s="234"/>
      <c r="Q34" s="234"/>
      <c r="R34" s="333"/>
      <c r="S34" s="333"/>
      <c r="T34" s="313"/>
      <c r="U34" s="105"/>
      <c r="V34" s="54"/>
      <c r="W34" s="54"/>
      <c r="X34" s="45" t="s">
        <v>76</v>
      </c>
      <c r="Y34" s="304" t="s">
        <v>164</v>
      </c>
      <c r="Z34" s="55"/>
      <c r="AA34" s="21">
        <v>1</v>
      </c>
      <c r="AB34" s="194" t="s">
        <v>808</v>
      </c>
      <c r="AC34" s="74"/>
    </row>
    <row r="35" spans="1:30" ht="30.75" customHeight="1" x14ac:dyDescent="0.35">
      <c r="A35" s="13">
        <v>26</v>
      </c>
      <c r="B35" s="317" t="s">
        <v>17</v>
      </c>
      <c r="C35" s="317" t="s">
        <v>314</v>
      </c>
      <c r="D35" s="22" t="s">
        <v>68</v>
      </c>
      <c r="E35" s="22" t="s">
        <v>438</v>
      </c>
      <c r="F35" s="317" t="s">
        <v>441</v>
      </c>
      <c r="G35" s="59">
        <v>43344</v>
      </c>
      <c r="H35" s="213">
        <v>1</v>
      </c>
      <c r="I35" s="214">
        <v>231</v>
      </c>
      <c r="J35" s="214"/>
      <c r="K35" s="214"/>
      <c r="L35" s="214">
        <v>0</v>
      </c>
      <c r="M35" s="36"/>
      <c r="N35" s="36"/>
      <c r="O35" s="215"/>
      <c r="P35" s="234">
        <v>2882603.48</v>
      </c>
      <c r="Q35" s="234">
        <v>1733773.52</v>
      </c>
      <c r="R35" s="303">
        <f t="shared" ref="R35:R36" si="7">Q35/P35*100</f>
        <v>60.146098207027762</v>
      </c>
      <c r="S35" s="235">
        <f t="shared" si="1"/>
        <v>1148829.96</v>
      </c>
      <c r="T35" s="234">
        <v>0</v>
      </c>
      <c r="U35" s="118" t="s">
        <v>291</v>
      </c>
      <c r="V35" s="45" t="s">
        <v>77</v>
      </c>
      <c r="W35" s="45" t="s">
        <v>81</v>
      </c>
      <c r="X35" s="45" t="s">
        <v>87</v>
      </c>
      <c r="Y35" s="116" t="s">
        <v>114</v>
      </c>
      <c r="Z35" s="20" t="s">
        <v>295</v>
      </c>
      <c r="AA35" s="21">
        <v>1</v>
      </c>
      <c r="AB35" s="21"/>
      <c r="AC35" s="74"/>
    </row>
    <row r="36" spans="1:30" ht="26.25" customHeight="1" x14ac:dyDescent="0.35">
      <c r="A36" s="13">
        <v>27</v>
      </c>
      <c r="B36" s="318" t="s">
        <v>17</v>
      </c>
      <c r="C36" s="318" t="s">
        <v>18</v>
      </c>
      <c r="D36" s="131" t="s">
        <v>69</v>
      </c>
      <c r="E36" s="131" t="s">
        <v>438</v>
      </c>
      <c r="F36" s="318" t="s">
        <v>442</v>
      </c>
      <c r="G36" s="100">
        <v>43344</v>
      </c>
      <c r="H36" s="222">
        <v>1</v>
      </c>
      <c r="I36" s="223">
        <v>145</v>
      </c>
      <c r="J36" s="223"/>
      <c r="K36" s="223"/>
      <c r="L36" s="223"/>
      <c r="M36" s="39"/>
      <c r="N36" s="39"/>
      <c r="O36" s="238" t="s">
        <v>453</v>
      </c>
      <c r="P36" s="234">
        <v>2550197.0099999998</v>
      </c>
      <c r="Q36" s="234">
        <v>799610.17</v>
      </c>
      <c r="R36" s="302">
        <f t="shared" si="7"/>
        <v>31.354839130644269</v>
      </c>
      <c r="S36" s="235">
        <f t="shared" si="1"/>
        <v>1750586.8399999999</v>
      </c>
      <c r="T36" s="305">
        <v>8484363.5099999998</v>
      </c>
      <c r="U36" s="307" t="s">
        <v>292</v>
      </c>
      <c r="V36" s="315" t="s">
        <v>77</v>
      </c>
      <c r="W36" s="315" t="s">
        <v>81</v>
      </c>
      <c r="X36" s="315" t="s">
        <v>87</v>
      </c>
      <c r="Y36" s="119" t="s">
        <v>114</v>
      </c>
      <c r="Z36" s="132" t="s">
        <v>295</v>
      </c>
      <c r="AA36" s="21">
        <v>1</v>
      </c>
      <c r="AB36" s="21"/>
      <c r="AC36" s="74"/>
    </row>
    <row r="37" spans="1:30" s="20" customFormat="1" ht="38.25" customHeight="1" x14ac:dyDescent="0.35">
      <c r="A37" s="13">
        <v>28</v>
      </c>
      <c r="B37" s="317" t="s">
        <v>46</v>
      </c>
      <c r="C37" s="317" t="s">
        <v>72</v>
      </c>
      <c r="D37" s="22" t="s">
        <v>71</v>
      </c>
      <c r="E37" s="22" t="s">
        <v>425</v>
      </c>
      <c r="F37" s="317" t="s">
        <v>326</v>
      </c>
      <c r="G37" s="59">
        <v>43344</v>
      </c>
      <c r="H37" s="213">
        <v>1</v>
      </c>
      <c r="I37" s="215">
        <v>158</v>
      </c>
      <c r="J37" s="215"/>
      <c r="K37" s="215"/>
      <c r="L37" s="215">
        <v>0</v>
      </c>
      <c r="M37" s="33"/>
      <c r="N37" s="33"/>
      <c r="O37" s="230" t="s">
        <v>453</v>
      </c>
      <c r="P37" s="234">
        <v>2921815.16</v>
      </c>
      <c r="Q37" s="234">
        <v>2490896.3199999998</v>
      </c>
      <c r="R37" s="234">
        <f t="shared" si="6"/>
        <v>85.251673483684698</v>
      </c>
      <c r="S37" s="235">
        <f t="shared" si="1"/>
        <v>430918.84000000032</v>
      </c>
      <c r="T37" s="234">
        <v>3705251.16</v>
      </c>
      <c r="U37" s="148" t="s">
        <v>763</v>
      </c>
      <c r="V37" s="45" t="s">
        <v>77</v>
      </c>
      <c r="W37" s="45" t="s">
        <v>83</v>
      </c>
      <c r="X37" s="45" t="s">
        <v>87</v>
      </c>
      <c r="Y37" s="116" t="s">
        <v>162</v>
      </c>
      <c r="AA37" s="21">
        <v>1</v>
      </c>
      <c r="AB37" s="21"/>
      <c r="AC37" s="288"/>
      <c r="AD37" s="289"/>
    </row>
    <row r="38" spans="1:30" ht="24" customHeight="1" x14ac:dyDescent="0.35">
      <c r="A38" s="13">
        <v>29</v>
      </c>
      <c r="B38" s="319" t="s">
        <v>56</v>
      </c>
      <c r="C38" s="319" t="s">
        <v>58</v>
      </c>
      <c r="D38" s="117" t="s">
        <v>125</v>
      </c>
      <c r="E38" s="117" t="s">
        <v>426</v>
      </c>
      <c r="F38" s="319" t="s">
        <v>342</v>
      </c>
      <c r="G38" s="64">
        <v>43344</v>
      </c>
      <c r="H38" s="224">
        <v>1</v>
      </c>
      <c r="I38" s="225">
        <v>245</v>
      </c>
      <c r="J38" s="225"/>
      <c r="K38" s="225"/>
      <c r="L38" s="225">
        <v>0</v>
      </c>
      <c r="M38" s="38"/>
      <c r="N38" s="38"/>
      <c r="O38" s="231" t="s">
        <v>88</v>
      </c>
      <c r="P38" s="234">
        <v>2768142.51</v>
      </c>
      <c r="Q38" s="234">
        <v>2206273.5499999998</v>
      </c>
      <c r="R38" s="303">
        <f t="shared" si="6"/>
        <v>79.702310918956272</v>
      </c>
      <c r="S38" s="235">
        <f t="shared" si="1"/>
        <v>561868.96</v>
      </c>
      <c r="T38" s="303">
        <v>2039149.74</v>
      </c>
      <c r="U38" s="308" t="s">
        <v>181</v>
      </c>
      <c r="V38" s="316" t="s">
        <v>77</v>
      </c>
      <c r="W38" s="316" t="s">
        <v>84</v>
      </c>
      <c r="X38" s="316" t="s">
        <v>87</v>
      </c>
      <c r="Y38" s="120" t="s">
        <v>158</v>
      </c>
      <c r="Z38" s="55"/>
      <c r="AA38" s="21">
        <v>1</v>
      </c>
      <c r="AB38" s="21"/>
      <c r="AC38" s="74"/>
    </row>
    <row r="39" spans="1:30" ht="38.25" customHeight="1" x14ac:dyDescent="0.35">
      <c r="A39" s="13">
        <v>30</v>
      </c>
      <c r="B39" s="169" t="s">
        <v>46</v>
      </c>
      <c r="C39" s="317" t="s">
        <v>544</v>
      </c>
      <c r="D39" s="91" t="s">
        <v>545</v>
      </c>
      <c r="E39" s="70" t="s">
        <v>546</v>
      </c>
      <c r="F39" s="121"/>
      <c r="G39" s="87">
        <v>43344</v>
      </c>
      <c r="H39" s="226">
        <v>1</v>
      </c>
      <c r="I39" s="221">
        <v>4</v>
      </c>
      <c r="J39" s="221"/>
      <c r="K39" s="221"/>
      <c r="L39" s="221"/>
      <c r="M39" s="88"/>
      <c r="N39" s="88"/>
      <c r="O39" s="231" t="s">
        <v>88</v>
      </c>
      <c r="P39" s="234">
        <v>24245.58</v>
      </c>
      <c r="Q39" s="234">
        <v>16969</v>
      </c>
      <c r="R39" s="303">
        <f t="shared" si="6"/>
        <v>69.988014310237162</v>
      </c>
      <c r="S39" s="235">
        <f t="shared" si="1"/>
        <v>7276.5800000000017</v>
      </c>
      <c r="T39" s="303"/>
      <c r="U39" s="118"/>
      <c r="V39" s="316"/>
      <c r="W39" s="316"/>
      <c r="X39" s="316" t="s">
        <v>76</v>
      </c>
      <c r="Y39" s="120" t="s">
        <v>162</v>
      </c>
      <c r="Z39" s="20"/>
      <c r="AA39" s="21">
        <v>1</v>
      </c>
      <c r="AB39" s="21"/>
      <c r="AC39" s="74"/>
    </row>
    <row r="40" spans="1:30" ht="38.25" customHeight="1" x14ac:dyDescent="0.35">
      <c r="A40" s="13">
        <v>31</v>
      </c>
      <c r="B40" s="319" t="s">
        <v>46</v>
      </c>
      <c r="C40" s="319" t="s">
        <v>55</v>
      </c>
      <c r="D40" s="117" t="s">
        <v>60</v>
      </c>
      <c r="E40" s="22" t="s">
        <v>425</v>
      </c>
      <c r="F40" s="317" t="s">
        <v>327</v>
      </c>
      <c r="G40" s="62" t="s">
        <v>64</v>
      </c>
      <c r="H40" s="224">
        <v>1</v>
      </c>
      <c r="I40" s="225">
        <v>179</v>
      </c>
      <c r="J40" s="225"/>
      <c r="K40" s="225"/>
      <c r="L40" s="214">
        <v>0</v>
      </c>
      <c r="M40" s="36"/>
      <c r="N40" s="36"/>
      <c r="O40" s="230" t="s">
        <v>453</v>
      </c>
      <c r="P40" s="234">
        <v>2252382.2200000002</v>
      </c>
      <c r="Q40" s="234">
        <v>1957293.77</v>
      </c>
      <c r="R40" s="302">
        <f t="shared" si="6"/>
        <v>86.89882883199104</v>
      </c>
      <c r="S40" s="235">
        <f t="shared" si="1"/>
        <v>295088.45000000019</v>
      </c>
      <c r="T40" s="303">
        <v>0</v>
      </c>
      <c r="U40" s="118" t="s">
        <v>283</v>
      </c>
      <c r="V40" s="54" t="s">
        <v>77</v>
      </c>
      <c r="W40" s="54" t="s">
        <v>84</v>
      </c>
      <c r="X40" s="316" t="s">
        <v>87</v>
      </c>
      <c r="Y40" s="120" t="s">
        <v>162</v>
      </c>
      <c r="Z40" s="20"/>
      <c r="AA40" s="21">
        <v>1</v>
      </c>
      <c r="AB40" s="21"/>
      <c r="AC40" s="74"/>
    </row>
    <row r="41" spans="1:30" ht="38.25" customHeight="1" x14ac:dyDescent="0.35">
      <c r="A41" s="13">
        <v>32</v>
      </c>
      <c r="B41" s="317" t="s">
        <v>46</v>
      </c>
      <c r="C41" s="317" t="s">
        <v>55</v>
      </c>
      <c r="D41" s="22" t="s">
        <v>61</v>
      </c>
      <c r="E41" s="22" t="s">
        <v>425</v>
      </c>
      <c r="F41" s="317" t="s">
        <v>328</v>
      </c>
      <c r="G41" s="63" t="s">
        <v>64</v>
      </c>
      <c r="H41" s="213">
        <v>1</v>
      </c>
      <c r="I41" s="214">
        <v>256</v>
      </c>
      <c r="J41" s="214"/>
      <c r="K41" s="214"/>
      <c r="L41" s="214">
        <v>0</v>
      </c>
      <c r="M41" s="36"/>
      <c r="N41" s="36"/>
      <c r="O41" s="230" t="s">
        <v>453</v>
      </c>
      <c r="P41" s="234">
        <v>3114489.13</v>
      </c>
      <c r="Q41" s="234">
        <v>2487479.5499999998</v>
      </c>
      <c r="R41" s="302">
        <f t="shared" si="6"/>
        <v>79.867979824993</v>
      </c>
      <c r="S41" s="235">
        <f t="shared" si="1"/>
        <v>627009.58000000007</v>
      </c>
      <c r="T41" s="331">
        <v>611596.64</v>
      </c>
      <c r="U41" s="338" t="s">
        <v>282</v>
      </c>
      <c r="V41" s="13" t="s">
        <v>77</v>
      </c>
      <c r="W41" s="13" t="s">
        <v>84</v>
      </c>
      <c r="X41" s="45" t="s">
        <v>87</v>
      </c>
      <c r="Y41" s="116" t="s">
        <v>162</v>
      </c>
      <c r="Z41" s="20" t="s">
        <v>295</v>
      </c>
      <c r="AA41" s="21">
        <v>1</v>
      </c>
      <c r="AB41" s="21"/>
      <c r="AC41" s="74"/>
    </row>
    <row r="42" spans="1:30" ht="38.25" customHeight="1" x14ac:dyDescent="0.35">
      <c r="A42" s="13">
        <v>33</v>
      </c>
      <c r="B42" s="317" t="s">
        <v>46</v>
      </c>
      <c r="C42" s="317" t="s">
        <v>55</v>
      </c>
      <c r="D42" s="22" t="s">
        <v>62</v>
      </c>
      <c r="E42" s="22" t="s">
        <v>425</v>
      </c>
      <c r="F42" s="317" t="s">
        <v>329</v>
      </c>
      <c r="G42" s="63" t="s">
        <v>64</v>
      </c>
      <c r="H42" s="213">
        <v>1</v>
      </c>
      <c r="I42" s="214">
        <v>450</v>
      </c>
      <c r="J42" s="214"/>
      <c r="K42" s="214"/>
      <c r="L42" s="214">
        <v>0</v>
      </c>
      <c r="M42" s="36"/>
      <c r="N42" s="36"/>
      <c r="O42" s="230" t="s">
        <v>453</v>
      </c>
      <c r="P42" s="234">
        <v>6196930.4299999997</v>
      </c>
      <c r="Q42" s="234">
        <v>4958138.8600000003</v>
      </c>
      <c r="R42" s="302">
        <f t="shared" si="6"/>
        <v>80.009593717514122</v>
      </c>
      <c r="S42" s="235">
        <f t="shared" si="1"/>
        <v>1238791.5699999994</v>
      </c>
      <c r="T42" s="332"/>
      <c r="U42" s="340"/>
      <c r="V42" s="13" t="s">
        <v>77</v>
      </c>
      <c r="W42" s="13" t="s">
        <v>84</v>
      </c>
      <c r="X42" s="45" t="s">
        <v>87</v>
      </c>
      <c r="Y42" s="116" t="s">
        <v>162</v>
      </c>
      <c r="Z42" s="20" t="s">
        <v>295</v>
      </c>
      <c r="AA42" s="21">
        <v>1</v>
      </c>
      <c r="AB42" s="21"/>
      <c r="AC42" s="74"/>
    </row>
    <row r="43" spans="1:30" ht="38.25" customHeight="1" x14ac:dyDescent="0.35">
      <c r="A43" s="13">
        <v>34</v>
      </c>
      <c r="B43" s="317" t="s">
        <v>46</v>
      </c>
      <c r="C43" s="317" t="s">
        <v>55</v>
      </c>
      <c r="D43" s="22" t="s">
        <v>63</v>
      </c>
      <c r="E43" s="22" t="s">
        <v>425</v>
      </c>
      <c r="F43" s="317" t="s">
        <v>330</v>
      </c>
      <c r="G43" s="63" t="s">
        <v>64</v>
      </c>
      <c r="H43" s="213">
        <v>1</v>
      </c>
      <c r="I43" s="223">
        <v>168</v>
      </c>
      <c r="J43" s="223"/>
      <c r="K43" s="223"/>
      <c r="L43" s="214">
        <v>0</v>
      </c>
      <c r="M43" s="36"/>
      <c r="N43" s="36"/>
      <c r="O43" s="230" t="s">
        <v>453</v>
      </c>
      <c r="P43" s="234">
        <v>2580108.86</v>
      </c>
      <c r="Q43" s="234">
        <v>1936496.33</v>
      </c>
      <c r="R43" s="302">
        <f t="shared" si="6"/>
        <v>75.054830438433527</v>
      </c>
      <c r="S43" s="235">
        <f t="shared" si="1"/>
        <v>643612.5299999998</v>
      </c>
      <c r="T43" s="333"/>
      <c r="U43" s="339"/>
      <c r="V43" s="13" t="s">
        <v>77</v>
      </c>
      <c r="W43" s="13" t="s">
        <v>84</v>
      </c>
      <c r="X43" s="45" t="s">
        <v>87</v>
      </c>
      <c r="Y43" s="116" t="s">
        <v>162</v>
      </c>
      <c r="Z43" s="20" t="s">
        <v>295</v>
      </c>
      <c r="AA43" s="21">
        <v>1</v>
      </c>
      <c r="AB43" s="21"/>
      <c r="AC43" s="74"/>
    </row>
    <row r="44" spans="1:30" ht="38.25" customHeight="1" x14ac:dyDescent="0.35">
      <c r="A44" s="13">
        <v>35</v>
      </c>
      <c r="B44" s="317" t="s">
        <v>46</v>
      </c>
      <c r="C44" s="317" t="s">
        <v>43</v>
      </c>
      <c r="D44" s="22" t="s">
        <v>44</v>
      </c>
      <c r="E44" s="22" t="s">
        <v>425</v>
      </c>
      <c r="F44" s="317" t="s">
        <v>331</v>
      </c>
      <c r="G44" s="59">
        <v>43374</v>
      </c>
      <c r="H44" s="213">
        <v>1</v>
      </c>
      <c r="I44" s="214">
        <v>192</v>
      </c>
      <c r="J44" s="214"/>
      <c r="K44" s="214"/>
      <c r="L44" s="214">
        <v>0</v>
      </c>
      <c r="M44" s="36"/>
      <c r="N44" s="36"/>
      <c r="O44" s="230" t="s">
        <v>453</v>
      </c>
      <c r="P44" s="234">
        <v>2967183.57</v>
      </c>
      <c r="Q44" s="234">
        <v>2385523.63</v>
      </c>
      <c r="R44" s="302">
        <f t="shared" si="6"/>
        <v>80.396900755284236</v>
      </c>
      <c r="S44" s="235">
        <f t="shared" si="1"/>
        <v>581659.93999999994</v>
      </c>
      <c r="T44" s="234">
        <v>4550906.26</v>
      </c>
      <c r="U44" s="118" t="s">
        <v>280</v>
      </c>
      <c r="V44" s="13" t="s">
        <v>77</v>
      </c>
      <c r="W44" s="13" t="s">
        <v>81</v>
      </c>
      <c r="X44" s="45" t="s">
        <v>87</v>
      </c>
      <c r="Y44" s="116" t="s">
        <v>162</v>
      </c>
      <c r="Z44" s="20"/>
      <c r="AA44" s="21">
        <v>1</v>
      </c>
      <c r="AB44" s="21"/>
      <c r="AC44" s="74"/>
    </row>
    <row r="45" spans="1:30" ht="38.25" customHeight="1" x14ac:dyDescent="0.35">
      <c r="A45" s="13">
        <v>36</v>
      </c>
      <c r="B45" s="317" t="s">
        <v>46</v>
      </c>
      <c r="C45" s="317" t="s">
        <v>48</v>
      </c>
      <c r="D45" s="22" t="s">
        <v>47</v>
      </c>
      <c r="E45" s="22" t="s">
        <v>425</v>
      </c>
      <c r="F45" s="317" t="s">
        <v>332</v>
      </c>
      <c r="G45" s="59">
        <v>43374</v>
      </c>
      <c r="H45" s="213">
        <v>1</v>
      </c>
      <c r="I45" s="214">
        <v>54</v>
      </c>
      <c r="J45" s="214"/>
      <c r="K45" s="214"/>
      <c r="L45" s="214">
        <v>0</v>
      </c>
      <c r="M45" s="36"/>
      <c r="N45" s="36"/>
      <c r="O45" s="230" t="s">
        <v>453</v>
      </c>
      <c r="P45" s="234">
        <v>916665.23</v>
      </c>
      <c r="Q45" s="234">
        <v>769073.39</v>
      </c>
      <c r="R45" s="302">
        <f t="shared" si="6"/>
        <v>83.899046765415122</v>
      </c>
      <c r="S45" s="235">
        <f t="shared" si="1"/>
        <v>147591.83999999997</v>
      </c>
      <c r="T45" s="239">
        <v>213992.88</v>
      </c>
      <c r="U45" s="118" t="s">
        <v>285</v>
      </c>
      <c r="V45" s="13" t="s">
        <v>77</v>
      </c>
      <c r="W45" s="13" t="s">
        <v>84</v>
      </c>
      <c r="X45" s="20" t="s">
        <v>87</v>
      </c>
      <c r="Y45" s="20" t="s">
        <v>160</v>
      </c>
      <c r="Z45" s="20"/>
      <c r="AA45" s="21">
        <v>1</v>
      </c>
      <c r="AB45" s="21"/>
      <c r="AC45" s="74"/>
    </row>
    <row r="46" spans="1:30" ht="17.25" customHeight="1" x14ac:dyDescent="0.25">
      <c r="A46" s="13">
        <v>37</v>
      </c>
      <c r="B46" s="317" t="s">
        <v>30</v>
      </c>
      <c r="C46" s="317" t="s">
        <v>50</v>
      </c>
      <c r="D46" s="22" t="s">
        <v>49</v>
      </c>
      <c r="E46" s="70" t="s">
        <v>530</v>
      </c>
      <c r="F46" s="317" t="s">
        <v>370</v>
      </c>
      <c r="G46" s="59">
        <v>43374</v>
      </c>
      <c r="H46" s="213">
        <v>1</v>
      </c>
      <c r="I46" s="214">
        <v>24</v>
      </c>
      <c r="J46" s="214"/>
      <c r="K46" s="214"/>
      <c r="L46" s="214"/>
      <c r="M46" s="36"/>
      <c r="N46" s="36"/>
      <c r="O46" s="215" t="s">
        <v>453</v>
      </c>
      <c r="P46" s="234">
        <v>294443.11</v>
      </c>
      <c r="Q46" s="234">
        <v>237445.33</v>
      </c>
      <c r="R46" s="320">
        <f t="shared" si="6"/>
        <v>80.642175665105569</v>
      </c>
      <c r="S46" s="234">
        <f t="shared" si="1"/>
        <v>56997.78</v>
      </c>
      <c r="T46" s="320">
        <v>199020.57</v>
      </c>
      <c r="U46" s="118" t="s">
        <v>259</v>
      </c>
      <c r="V46" s="13" t="s">
        <v>77</v>
      </c>
      <c r="W46" s="13" t="s">
        <v>84</v>
      </c>
      <c r="X46" s="20" t="s">
        <v>87</v>
      </c>
      <c r="Y46" s="116" t="s">
        <v>163</v>
      </c>
      <c r="Z46" s="20"/>
      <c r="AA46" s="21">
        <v>1</v>
      </c>
      <c r="AB46" s="21"/>
      <c r="AC46" s="74"/>
    </row>
    <row r="47" spans="1:30" ht="20.25" customHeight="1" x14ac:dyDescent="0.35">
      <c r="A47" s="13">
        <v>38</v>
      </c>
      <c r="B47" s="317" t="s">
        <v>56</v>
      </c>
      <c r="C47" s="317" t="s">
        <v>147</v>
      </c>
      <c r="D47" s="15" t="s">
        <v>148</v>
      </c>
      <c r="E47" s="15" t="s">
        <v>451</v>
      </c>
      <c r="F47" s="317" t="s">
        <v>343</v>
      </c>
      <c r="G47" s="18">
        <v>43374</v>
      </c>
      <c r="H47" s="213">
        <v>1</v>
      </c>
      <c r="I47" s="214">
        <v>187</v>
      </c>
      <c r="J47" s="214"/>
      <c r="K47" s="214"/>
      <c r="L47" s="214">
        <v>0</v>
      </c>
      <c r="M47" s="36"/>
      <c r="N47" s="36"/>
      <c r="O47" s="215" t="s">
        <v>453</v>
      </c>
      <c r="P47" s="234">
        <v>2928775.63</v>
      </c>
      <c r="Q47" s="234">
        <v>2673263.65</v>
      </c>
      <c r="R47" s="234">
        <f t="shared" si="6"/>
        <v>91.275808997359078</v>
      </c>
      <c r="S47" s="235">
        <f t="shared" si="1"/>
        <v>255511.97999999998</v>
      </c>
      <c r="T47" s="320">
        <v>131951.88</v>
      </c>
      <c r="U47" s="118" t="s">
        <v>172</v>
      </c>
      <c r="V47" s="45" t="s">
        <v>77</v>
      </c>
      <c r="W47" s="45" t="s">
        <v>84</v>
      </c>
      <c r="X47" s="45" t="s">
        <v>87</v>
      </c>
      <c r="Y47" s="116" t="s">
        <v>159</v>
      </c>
      <c r="Z47" s="20"/>
      <c r="AA47" s="21">
        <v>1</v>
      </c>
      <c r="AB47" s="21"/>
      <c r="AC47" s="74"/>
    </row>
    <row r="48" spans="1:30" ht="20.25" customHeight="1" x14ac:dyDescent="0.35">
      <c r="A48" s="13">
        <v>39</v>
      </c>
      <c r="B48" s="317" t="s">
        <v>56</v>
      </c>
      <c r="C48" s="317" t="s">
        <v>58</v>
      </c>
      <c r="D48" s="22" t="s">
        <v>57</v>
      </c>
      <c r="E48" s="22" t="s">
        <v>426</v>
      </c>
      <c r="F48" s="317" t="s">
        <v>344</v>
      </c>
      <c r="G48" s="59">
        <v>43374</v>
      </c>
      <c r="H48" s="213">
        <v>1</v>
      </c>
      <c r="I48" s="214">
        <v>80</v>
      </c>
      <c r="J48" s="214"/>
      <c r="K48" s="214"/>
      <c r="L48" s="214">
        <v>0</v>
      </c>
      <c r="M48" s="36"/>
      <c r="N48" s="36"/>
      <c r="O48" s="215" t="s">
        <v>453</v>
      </c>
      <c r="P48" s="234">
        <v>1349460.95</v>
      </c>
      <c r="Q48" s="234">
        <v>1063511.47</v>
      </c>
      <c r="R48" s="234">
        <f t="shared" si="6"/>
        <v>78.81009598684571</v>
      </c>
      <c r="S48" s="235">
        <f t="shared" si="1"/>
        <v>285949.48</v>
      </c>
      <c r="T48" s="320"/>
      <c r="U48" s="118"/>
      <c r="V48" s="45" t="s">
        <v>77</v>
      </c>
      <c r="W48" s="45" t="s">
        <v>84</v>
      </c>
      <c r="X48" s="20" t="s">
        <v>87</v>
      </c>
      <c r="Y48" s="116" t="s">
        <v>158</v>
      </c>
      <c r="Z48" s="20"/>
      <c r="AA48" s="21">
        <v>1</v>
      </c>
      <c r="AB48" s="21"/>
      <c r="AC48" s="74"/>
    </row>
    <row r="49" spans="1:30" ht="38.25" customHeight="1" x14ac:dyDescent="0.35">
      <c r="A49" s="13">
        <v>40</v>
      </c>
      <c r="B49" s="319" t="s">
        <v>17</v>
      </c>
      <c r="C49" s="319" t="s">
        <v>108</v>
      </c>
      <c r="D49" s="117" t="s">
        <v>357</v>
      </c>
      <c r="E49" s="22" t="s">
        <v>438</v>
      </c>
      <c r="F49" s="317" t="s">
        <v>363</v>
      </c>
      <c r="G49" s="64">
        <v>43374</v>
      </c>
      <c r="H49" s="213">
        <v>1</v>
      </c>
      <c r="I49" s="227">
        <v>17</v>
      </c>
      <c r="J49" s="227"/>
      <c r="K49" s="227"/>
      <c r="L49" s="228"/>
      <c r="M49" s="65"/>
      <c r="N49" s="65"/>
      <c r="O49" s="229"/>
      <c r="P49" s="234">
        <v>230999.51</v>
      </c>
      <c r="Q49" s="234">
        <v>206010.13</v>
      </c>
      <c r="R49" s="234">
        <f t="shared" si="6"/>
        <v>89.182063632948825</v>
      </c>
      <c r="S49" s="235">
        <f t="shared" si="1"/>
        <v>24989.380000000005</v>
      </c>
      <c r="T49" s="336">
        <v>2826155.08</v>
      </c>
      <c r="U49" s="338" t="s">
        <v>298</v>
      </c>
      <c r="V49" s="54" t="s">
        <v>77</v>
      </c>
      <c r="W49" s="54" t="s">
        <v>84</v>
      </c>
      <c r="X49" s="20" t="s">
        <v>87</v>
      </c>
      <c r="Y49" s="120" t="s">
        <v>514</v>
      </c>
      <c r="Z49" s="20"/>
      <c r="AA49" s="21">
        <v>1</v>
      </c>
      <c r="AB49" s="21"/>
      <c r="AC49" s="74"/>
    </row>
    <row r="50" spans="1:30" ht="14.25" customHeight="1" x14ac:dyDescent="0.35">
      <c r="A50" s="13">
        <v>41</v>
      </c>
      <c r="B50" s="319" t="s">
        <v>17</v>
      </c>
      <c r="C50" s="319" t="s">
        <v>108</v>
      </c>
      <c r="D50" s="117" t="s">
        <v>358</v>
      </c>
      <c r="E50" s="22" t="s">
        <v>438</v>
      </c>
      <c r="F50" s="317" t="s">
        <v>364</v>
      </c>
      <c r="G50" s="64">
        <v>43374</v>
      </c>
      <c r="H50" s="213">
        <v>1</v>
      </c>
      <c r="I50" s="227">
        <v>16</v>
      </c>
      <c r="J50" s="227"/>
      <c r="K50" s="227"/>
      <c r="L50" s="228"/>
      <c r="M50" s="65"/>
      <c r="N50" s="65"/>
      <c r="O50" s="229"/>
      <c r="P50" s="234">
        <v>243592.55</v>
      </c>
      <c r="Q50" s="234">
        <v>202822.96</v>
      </c>
      <c r="R50" s="234">
        <f t="shared" si="6"/>
        <v>83.263203246568921</v>
      </c>
      <c r="S50" s="235">
        <f t="shared" si="1"/>
        <v>40769.589999999997</v>
      </c>
      <c r="T50" s="341"/>
      <c r="U50" s="340"/>
      <c r="V50" s="54" t="s">
        <v>77</v>
      </c>
      <c r="W50" s="54" t="s">
        <v>84</v>
      </c>
      <c r="X50" s="20" t="s">
        <v>87</v>
      </c>
      <c r="Y50" s="120" t="s">
        <v>514</v>
      </c>
      <c r="Z50" s="20"/>
      <c r="AA50" s="21">
        <v>1</v>
      </c>
      <c r="AB50" s="21"/>
      <c r="AC50" s="74"/>
    </row>
    <row r="51" spans="1:30" ht="20.25" customHeight="1" x14ac:dyDescent="0.35">
      <c r="A51" s="13">
        <v>42</v>
      </c>
      <c r="B51" s="319" t="s">
        <v>17</v>
      </c>
      <c r="C51" s="319" t="s">
        <v>108</v>
      </c>
      <c r="D51" s="117" t="s">
        <v>359</v>
      </c>
      <c r="E51" s="22" t="s">
        <v>438</v>
      </c>
      <c r="F51" s="317" t="s">
        <v>365</v>
      </c>
      <c r="G51" s="64">
        <v>43374</v>
      </c>
      <c r="H51" s="213">
        <v>1</v>
      </c>
      <c r="I51" s="227">
        <v>16</v>
      </c>
      <c r="J51" s="227"/>
      <c r="K51" s="227"/>
      <c r="L51" s="228"/>
      <c r="M51" s="65"/>
      <c r="N51" s="65"/>
      <c r="O51" s="229"/>
      <c r="P51" s="234">
        <v>241294.78</v>
      </c>
      <c r="Q51" s="234">
        <v>180551.96</v>
      </c>
      <c r="R51" s="234">
        <f t="shared" si="6"/>
        <v>74.826301671341582</v>
      </c>
      <c r="S51" s="235">
        <f t="shared" si="1"/>
        <v>60742.820000000007</v>
      </c>
      <c r="T51" s="341"/>
      <c r="U51" s="340"/>
      <c r="V51" s="54" t="s">
        <v>77</v>
      </c>
      <c r="W51" s="54" t="s">
        <v>84</v>
      </c>
      <c r="X51" s="20" t="s">
        <v>87</v>
      </c>
      <c r="Y51" s="120" t="s">
        <v>514</v>
      </c>
      <c r="Z51" s="20"/>
      <c r="AA51" s="21">
        <v>1</v>
      </c>
      <c r="AB51" s="21"/>
      <c r="AC51" s="74"/>
    </row>
    <row r="52" spans="1:30" ht="20.25" customHeight="1" x14ac:dyDescent="0.35">
      <c r="A52" s="13">
        <v>43</v>
      </c>
      <c r="B52" s="319" t="s">
        <v>17</v>
      </c>
      <c r="C52" s="319" t="s">
        <v>108</v>
      </c>
      <c r="D52" s="117" t="s">
        <v>360</v>
      </c>
      <c r="E52" s="22" t="s">
        <v>438</v>
      </c>
      <c r="F52" s="317" t="s">
        <v>366</v>
      </c>
      <c r="G52" s="64">
        <v>43374</v>
      </c>
      <c r="H52" s="213">
        <v>1</v>
      </c>
      <c r="I52" s="227">
        <v>18</v>
      </c>
      <c r="J52" s="227"/>
      <c r="K52" s="227"/>
      <c r="L52" s="228"/>
      <c r="M52" s="65"/>
      <c r="N52" s="65"/>
      <c r="O52" s="229"/>
      <c r="P52" s="234">
        <v>237078.02</v>
      </c>
      <c r="Q52" s="234">
        <v>173267.39</v>
      </c>
      <c r="R52" s="234">
        <f t="shared" si="6"/>
        <v>73.084544066970025</v>
      </c>
      <c r="S52" s="235">
        <f t="shared" si="1"/>
        <v>63810.629999999976</v>
      </c>
      <c r="T52" s="341"/>
      <c r="U52" s="340"/>
      <c r="V52" s="54" t="s">
        <v>77</v>
      </c>
      <c r="W52" s="54" t="s">
        <v>84</v>
      </c>
      <c r="X52" s="20" t="s">
        <v>87</v>
      </c>
      <c r="Y52" s="120" t="s">
        <v>514</v>
      </c>
      <c r="Z52" s="20"/>
      <c r="AA52" s="21">
        <v>1</v>
      </c>
      <c r="AB52" s="21"/>
      <c r="AC52" s="74"/>
    </row>
    <row r="53" spans="1:30" ht="21" customHeight="1" x14ac:dyDescent="0.35">
      <c r="A53" s="13">
        <v>44</v>
      </c>
      <c r="B53" s="319" t="s">
        <v>17</v>
      </c>
      <c r="C53" s="319" t="s">
        <v>108</v>
      </c>
      <c r="D53" s="117" t="s">
        <v>361</v>
      </c>
      <c r="E53" s="22" t="s">
        <v>438</v>
      </c>
      <c r="F53" s="317" t="s">
        <v>367</v>
      </c>
      <c r="G53" s="64">
        <v>43374</v>
      </c>
      <c r="H53" s="213">
        <v>1</v>
      </c>
      <c r="I53" s="227">
        <v>18</v>
      </c>
      <c r="J53" s="227"/>
      <c r="K53" s="227"/>
      <c r="L53" s="228"/>
      <c r="M53" s="65"/>
      <c r="N53" s="65"/>
      <c r="O53" s="229"/>
      <c r="P53" s="234">
        <v>270124.81</v>
      </c>
      <c r="Q53" s="234">
        <v>263452.42</v>
      </c>
      <c r="R53" s="234">
        <f t="shared" si="6"/>
        <v>97.529886277384136</v>
      </c>
      <c r="S53" s="235">
        <f t="shared" si="1"/>
        <v>6672.390000000014</v>
      </c>
      <c r="T53" s="341"/>
      <c r="U53" s="340"/>
      <c r="V53" s="54" t="s">
        <v>77</v>
      </c>
      <c r="W53" s="54" t="s">
        <v>84</v>
      </c>
      <c r="X53" s="20" t="s">
        <v>87</v>
      </c>
      <c r="Y53" s="120" t="s">
        <v>514</v>
      </c>
      <c r="Z53" s="20"/>
      <c r="AA53" s="21">
        <v>1</v>
      </c>
      <c r="AB53" s="21"/>
      <c r="AC53" s="74"/>
    </row>
    <row r="54" spans="1:30" ht="21" customHeight="1" x14ac:dyDescent="0.35">
      <c r="A54" s="13">
        <v>45</v>
      </c>
      <c r="B54" s="319" t="s">
        <v>17</v>
      </c>
      <c r="C54" s="319" t="s">
        <v>108</v>
      </c>
      <c r="D54" s="117" t="s">
        <v>362</v>
      </c>
      <c r="E54" s="22" t="s">
        <v>438</v>
      </c>
      <c r="F54" s="317" t="s">
        <v>368</v>
      </c>
      <c r="G54" s="64">
        <v>43374</v>
      </c>
      <c r="H54" s="213">
        <v>1</v>
      </c>
      <c r="I54" s="227">
        <v>18</v>
      </c>
      <c r="J54" s="227"/>
      <c r="K54" s="227"/>
      <c r="L54" s="228"/>
      <c r="M54" s="65"/>
      <c r="N54" s="65"/>
      <c r="O54" s="229"/>
      <c r="P54" s="234">
        <v>287390.75</v>
      </c>
      <c r="Q54" s="234">
        <v>224615.07</v>
      </c>
      <c r="R54" s="234">
        <f t="shared" si="6"/>
        <v>78.156680408120309</v>
      </c>
      <c r="S54" s="235">
        <f t="shared" si="1"/>
        <v>62775.679999999993</v>
      </c>
      <c r="T54" s="337"/>
      <c r="U54" s="339"/>
      <c r="V54" s="54" t="s">
        <v>77</v>
      </c>
      <c r="W54" s="54" t="s">
        <v>84</v>
      </c>
      <c r="X54" s="20" t="s">
        <v>87</v>
      </c>
      <c r="Y54" s="120" t="s">
        <v>514</v>
      </c>
      <c r="Z54" s="20"/>
      <c r="AA54" s="21">
        <v>1</v>
      </c>
      <c r="AB54" s="21"/>
      <c r="AC54" s="74"/>
    </row>
    <row r="55" spans="1:30" s="170" customFormat="1" ht="28.5" customHeight="1" x14ac:dyDescent="0.25">
      <c r="A55" s="13">
        <v>46</v>
      </c>
      <c r="B55" s="317" t="s">
        <v>30</v>
      </c>
      <c r="C55" s="317" t="s">
        <v>123</v>
      </c>
      <c r="D55" s="22" t="s">
        <v>124</v>
      </c>
      <c r="E55" s="22" t="s">
        <v>436</v>
      </c>
      <c r="F55" s="317" t="s">
        <v>369</v>
      </c>
      <c r="G55" s="59">
        <v>43374</v>
      </c>
      <c r="H55" s="213">
        <v>1</v>
      </c>
      <c r="I55" s="214">
        <v>76</v>
      </c>
      <c r="J55" s="214"/>
      <c r="K55" s="214"/>
      <c r="L55" s="214"/>
      <c r="M55" s="36"/>
      <c r="N55" s="36"/>
      <c r="O55" s="215" t="s">
        <v>453</v>
      </c>
      <c r="P55" s="234">
        <v>1367639.68</v>
      </c>
      <c r="Q55" s="234">
        <v>878633.37</v>
      </c>
      <c r="R55" s="234">
        <f t="shared" si="6"/>
        <v>64.244507003482084</v>
      </c>
      <c r="S55" s="234">
        <f t="shared" si="1"/>
        <v>489006.30999999994</v>
      </c>
      <c r="T55" s="320">
        <v>260346.67</v>
      </c>
      <c r="U55" s="118" t="s">
        <v>258</v>
      </c>
      <c r="V55" s="45" t="s">
        <v>77</v>
      </c>
      <c r="W55" s="45" t="s">
        <v>84</v>
      </c>
      <c r="X55" s="116" t="s">
        <v>87</v>
      </c>
      <c r="Y55" s="116" t="s">
        <v>163</v>
      </c>
      <c r="Z55" s="116" t="s">
        <v>295</v>
      </c>
      <c r="AA55" s="170">
        <v>1</v>
      </c>
      <c r="AC55" s="290"/>
      <c r="AD55" s="291"/>
    </row>
    <row r="56" spans="1:30" ht="20.25" customHeight="1" x14ac:dyDescent="0.35">
      <c r="A56" s="13">
        <v>47</v>
      </c>
      <c r="B56" s="317" t="s">
        <v>56</v>
      </c>
      <c r="C56" s="317" t="s">
        <v>126</v>
      </c>
      <c r="D56" s="22" t="s">
        <v>127</v>
      </c>
      <c r="E56" s="22" t="s">
        <v>451</v>
      </c>
      <c r="F56" s="317" t="s">
        <v>345</v>
      </c>
      <c r="G56" s="59">
        <v>43374</v>
      </c>
      <c r="H56" s="213">
        <v>2</v>
      </c>
      <c r="I56" s="216">
        <v>429</v>
      </c>
      <c r="J56" s="216"/>
      <c r="K56" s="216"/>
      <c r="L56" s="216">
        <v>0</v>
      </c>
      <c r="M56" s="37"/>
      <c r="N56" s="37"/>
      <c r="O56" s="215" t="s">
        <v>453</v>
      </c>
      <c r="P56" s="234">
        <f>2406028.27+2372102.15</f>
        <v>4778130.42</v>
      </c>
      <c r="Q56" s="234">
        <v>3421739.09</v>
      </c>
      <c r="R56" s="234">
        <f t="shared" si="6"/>
        <v>71.612509270937821</v>
      </c>
      <c r="S56" s="235">
        <f t="shared" si="1"/>
        <v>1356391.33</v>
      </c>
      <c r="T56" s="320">
        <v>1944369.31</v>
      </c>
      <c r="U56" s="118" t="s">
        <v>170</v>
      </c>
      <c r="V56" s="45" t="s">
        <v>77</v>
      </c>
      <c r="W56" s="45" t="s">
        <v>84</v>
      </c>
      <c r="X56" s="20" t="s">
        <v>87</v>
      </c>
      <c r="Y56" s="116" t="s">
        <v>159</v>
      </c>
      <c r="Z56" s="20"/>
      <c r="AA56" s="21">
        <v>1</v>
      </c>
      <c r="AB56" s="21"/>
      <c r="AC56" s="74"/>
    </row>
    <row r="57" spans="1:30" ht="29.25" customHeight="1" x14ac:dyDescent="0.35">
      <c r="A57" s="13">
        <v>48</v>
      </c>
      <c r="B57" s="46" t="s">
        <v>483</v>
      </c>
      <c r="C57" s="317" t="s">
        <v>85</v>
      </c>
      <c r="D57" s="17" t="s">
        <v>230</v>
      </c>
      <c r="E57" s="17" t="s">
        <v>454</v>
      </c>
      <c r="F57" s="317" t="s">
        <v>356</v>
      </c>
      <c r="G57" s="18">
        <v>43374</v>
      </c>
      <c r="H57" s="213">
        <v>1</v>
      </c>
      <c r="I57" s="216">
        <v>82</v>
      </c>
      <c r="J57" s="216"/>
      <c r="K57" s="216"/>
      <c r="L57" s="216"/>
      <c r="M57" s="37"/>
      <c r="N57" s="37"/>
      <c r="O57" s="215" t="s">
        <v>453</v>
      </c>
      <c r="P57" s="234">
        <v>968659</v>
      </c>
      <c r="Q57" s="234">
        <v>732946.05</v>
      </c>
      <c r="R57" s="234">
        <f t="shared" ref="R57:R88" si="8">Q57/P57*100</f>
        <v>75.666054824246714</v>
      </c>
      <c r="S57" s="235">
        <f t="shared" si="1"/>
        <v>235712.94999999995</v>
      </c>
      <c r="T57" s="320"/>
      <c r="U57" s="118" t="s">
        <v>455</v>
      </c>
      <c r="V57" s="13" t="s">
        <v>76</v>
      </c>
      <c r="W57" s="45" t="s">
        <v>84</v>
      </c>
      <c r="X57" s="13" t="s">
        <v>76</v>
      </c>
      <c r="Y57" s="124" t="s">
        <v>164</v>
      </c>
      <c r="Z57" s="20"/>
      <c r="AA57" s="21">
        <v>1</v>
      </c>
      <c r="AB57" s="194" t="s">
        <v>808</v>
      </c>
      <c r="AC57" s="74"/>
    </row>
    <row r="58" spans="1:30" ht="29.25" customHeight="1" x14ac:dyDescent="0.35">
      <c r="A58" s="13">
        <v>49</v>
      </c>
      <c r="B58" s="46" t="s">
        <v>483</v>
      </c>
      <c r="C58" s="317" t="s">
        <v>85</v>
      </c>
      <c r="D58" s="17" t="s">
        <v>231</v>
      </c>
      <c r="E58" s="17" t="s">
        <v>454</v>
      </c>
      <c r="F58" s="317" t="s">
        <v>371</v>
      </c>
      <c r="G58" s="18">
        <v>43374</v>
      </c>
      <c r="H58" s="213">
        <v>1</v>
      </c>
      <c r="I58" s="216">
        <v>99</v>
      </c>
      <c r="J58" s="216"/>
      <c r="K58" s="216"/>
      <c r="L58" s="216"/>
      <c r="M58" s="37"/>
      <c r="N58" s="37"/>
      <c r="O58" s="215" t="s">
        <v>453</v>
      </c>
      <c r="P58" s="234">
        <v>1030811.72</v>
      </c>
      <c r="Q58" s="234">
        <v>513345.5</v>
      </c>
      <c r="R58" s="234">
        <f t="shared" si="8"/>
        <v>49.800122567484969</v>
      </c>
      <c r="S58" s="235">
        <f t="shared" si="1"/>
        <v>517466.22</v>
      </c>
      <c r="T58" s="320"/>
      <c r="U58" s="118" t="s">
        <v>456</v>
      </c>
      <c r="V58" s="13" t="s">
        <v>76</v>
      </c>
      <c r="W58" s="45" t="s">
        <v>84</v>
      </c>
      <c r="X58" s="13" t="s">
        <v>76</v>
      </c>
      <c r="Y58" s="124" t="s">
        <v>164</v>
      </c>
      <c r="Z58" s="20"/>
      <c r="AA58" s="21">
        <v>1</v>
      </c>
      <c r="AB58" s="194" t="s">
        <v>808</v>
      </c>
      <c r="AC58" s="74"/>
    </row>
    <row r="59" spans="1:30" ht="36" customHeight="1" x14ac:dyDescent="0.35">
      <c r="A59" s="13">
        <v>50</v>
      </c>
      <c r="B59" s="46" t="s">
        <v>483</v>
      </c>
      <c r="C59" s="317" t="s">
        <v>85</v>
      </c>
      <c r="D59" s="17" t="s">
        <v>232</v>
      </c>
      <c r="E59" s="17" t="s">
        <v>454</v>
      </c>
      <c r="F59" s="22" t="s">
        <v>372</v>
      </c>
      <c r="G59" s="18">
        <v>43374</v>
      </c>
      <c r="H59" s="213">
        <v>1</v>
      </c>
      <c r="I59" s="216">
        <v>82</v>
      </c>
      <c r="J59" s="216"/>
      <c r="K59" s="216"/>
      <c r="L59" s="216"/>
      <c r="M59" s="37"/>
      <c r="N59" s="37"/>
      <c r="O59" s="215" t="s">
        <v>453</v>
      </c>
      <c r="P59" s="234">
        <v>1023742.86</v>
      </c>
      <c r="Q59" s="234">
        <v>754972.7</v>
      </c>
      <c r="R59" s="234">
        <f t="shared" si="8"/>
        <v>73.746321415125664</v>
      </c>
      <c r="S59" s="235">
        <f t="shared" si="1"/>
        <v>268770.16000000003</v>
      </c>
      <c r="T59" s="320"/>
      <c r="U59" s="118" t="s">
        <v>457</v>
      </c>
      <c r="V59" s="13" t="s">
        <v>76</v>
      </c>
      <c r="W59" s="45" t="s">
        <v>84</v>
      </c>
      <c r="X59" s="13" t="s">
        <v>76</v>
      </c>
      <c r="Y59" s="124" t="s">
        <v>164</v>
      </c>
      <c r="Z59" s="20"/>
      <c r="AA59" s="21">
        <v>1</v>
      </c>
      <c r="AB59" s="194" t="s">
        <v>808</v>
      </c>
      <c r="AC59" s="74"/>
    </row>
    <row r="60" spans="1:30" ht="33.75" customHeight="1" x14ac:dyDescent="0.35">
      <c r="A60" s="13">
        <v>51</v>
      </c>
      <c r="B60" s="46" t="s">
        <v>483</v>
      </c>
      <c r="C60" s="317" t="s">
        <v>85</v>
      </c>
      <c r="D60" s="15" t="s">
        <v>233</v>
      </c>
      <c r="E60" s="17" t="s">
        <v>454</v>
      </c>
      <c r="F60" s="22" t="s">
        <v>373</v>
      </c>
      <c r="G60" s="18">
        <v>43374</v>
      </c>
      <c r="H60" s="213">
        <v>1</v>
      </c>
      <c r="I60" s="216">
        <v>96</v>
      </c>
      <c r="J60" s="216"/>
      <c r="K60" s="216"/>
      <c r="L60" s="216"/>
      <c r="M60" s="37"/>
      <c r="N60" s="37"/>
      <c r="O60" s="215" t="s">
        <v>453</v>
      </c>
      <c r="P60" s="234">
        <v>863337.32</v>
      </c>
      <c r="Q60" s="234">
        <v>575896.36</v>
      </c>
      <c r="R60" s="234">
        <f t="shared" si="8"/>
        <v>66.705834053368619</v>
      </c>
      <c r="S60" s="235">
        <f t="shared" si="1"/>
        <v>287440.95999999996</v>
      </c>
      <c r="T60" s="320"/>
      <c r="U60" s="118" t="s">
        <v>458</v>
      </c>
      <c r="V60" s="13" t="s">
        <v>76</v>
      </c>
      <c r="W60" s="45" t="s">
        <v>84</v>
      </c>
      <c r="X60" s="13" t="s">
        <v>76</v>
      </c>
      <c r="Y60" s="124" t="s">
        <v>164</v>
      </c>
      <c r="Z60" s="20"/>
      <c r="AA60" s="21">
        <v>1</v>
      </c>
      <c r="AB60" s="194" t="s">
        <v>808</v>
      </c>
      <c r="AC60" s="74"/>
    </row>
    <row r="61" spans="1:30" ht="35.25" customHeight="1" x14ac:dyDescent="0.35">
      <c r="A61" s="13">
        <v>52</v>
      </c>
      <c r="B61" s="46" t="s">
        <v>483</v>
      </c>
      <c r="C61" s="317" t="s">
        <v>85</v>
      </c>
      <c r="D61" s="15" t="s">
        <v>234</v>
      </c>
      <c r="E61" s="17" t="s">
        <v>454</v>
      </c>
      <c r="F61" s="22" t="s">
        <v>374</v>
      </c>
      <c r="G61" s="18">
        <v>43374</v>
      </c>
      <c r="H61" s="213">
        <v>1</v>
      </c>
      <c r="I61" s="216">
        <v>43</v>
      </c>
      <c r="J61" s="216"/>
      <c r="K61" s="216"/>
      <c r="L61" s="216"/>
      <c r="M61" s="37"/>
      <c r="N61" s="37"/>
      <c r="O61" s="215" t="s">
        <v>453</v>
      </c>
      <c r="P61" s="234">
        <v>522844.8</v>
      </c>
      <c r="Q61" s="234">
        <v>302072</v>
      </c>
      <c r="R61" s="234">
        <f t="shared" si="8"/>
        <v>57.774697195037604</v>
      </c>
      <c r="S61" s="235">
        <f t="shared" si="1"/>
        <v>220772.8</v>
      </c>
      <c r="T61" s="320"/>
      <c r="U61" s="118" t="s">
        <v>458</v>
      </c>
      <c r="V61" s="13" t="s">
        <v>76</v>
      </c>
      <c r="W61" s="45" t="s">
        <v>84</v>
      </c>
      <c r="X61" s="13" t="s">
        <v>76</v>
      </c>
      <c r="Y61" s="124" t="s">
        <v>164</v>
      </c>
      <c r="Z61" s="20"/>
      <c r="AA61" s="21">
        <v>1</v>
      </c>
      <c r="AB61" s="194" t="s">
        <v>808</v>
      </c>
      <c r="AC61" s="74"/>
    </row>
    <row r="62" spans="1:30" ht="32.25" customHeight="1" x14ac:dyDescent="0.35">
      <c r="A62" s="13">
        <v>53</v>
      </c>
      <c r="B62" s="46" t="s">
        <v>483</v>
      </c>
      <c r="C62" s="317" t="s">
        <v>85</v>
      </c>
      <c r="D62" s="15" t="s">
        <v>235</v>
      </c>
      <c r="E62" s="17" t="s">
        <v>454</v>
      </c>
      <c r="F62" s="22" t="s">
        <v>375</v>
      </c>
      <c r="G62" s="18">
        <v>43374</v>
      </c>
      <c r="H62" s="213">
        <v>1</v>
      </c>
      <c r="I62" s="216">
        <v>31</v>
      </c>
      <c r="J62" s="216"/>
      <c r="K62" s="216"/>
      <c r="L62" s="216"/>
      <c r="M62" s="37"/>
      <c r="N62" s="37"/>
      <c r="O62" s="215" t="s">
        <v>453</v>
      </c>
      <c r="P62" s="234">
        <v>413735.8</v>
      </c>
      <c r="Q62" s="234">
        <v>311003.59000000003</v>
      </c>
      <c r="R62" s="234">
        <f t="shared" si="8"/>
        <v>75.169610654915545</v>
      </c>
      <c r="S62" s="235">
        <f t="shared" si="1"/>
        <v>102732.20999999996</v>
      </c>
      <c r="T62" s="320"/>
      <c r="U62" s="118" t="s">
        <v>459</v>
      </c>
      <c r="V62" s="13" t="s">
        <v>76</v>
      </c>
      <c r="W62" s="45" t="s">
        <v>84</v>
      </c>
      <c r="X62" s="13" t="s">
        <v>76</v>
      </c>
      <c r="Y62" s="124" t="s">
        <v>164</v>
      </c>
      <c r="Z62" s="20"/>
      <c r="AA62" s="21">
        <v>1</v>
      </c>
      <c r="AB62" s="194" t="s">
        <v>808</v>
      </c>
      <c r="AC62" s="74"/>
    </row>
    <row r="63" spans="1:30" ht="30" customHeight="1" x14ac:dyDescent="0.35">
      <c r="A63" s="13">
        <v>54</v>
      </c>
      <c r="B63" s="46" t="s">
        <v>483</v>
      </c>
      <c r="C63" s="317" t="s">
        <v>85</v>
      </c>
      <c r="D63" s="17" t="s">
        <v>236</v>
      </c>
      <c r="E63" s="17" t="s">
        <v>454</v>
      </c>
      <c r="F63" s="22" t="s">
        <v>376</v>
      </c>
      <c r="G63" s="18">
        <v>43374</v>
      </c>
      <c r="H63" s="213">
        <v>1</v>
      </c>
      <c r="I63" s="216">
        <v>48</v>
      </c>
      <c r="J63" s="216"/>
      <c r="K63" s="216"/>
      <c r="L63" s="216"/>
      <c r="M63" s="37"/>
      <c r="N63" s="37"/>
      <c r="O63" s="215" t="s">
        <v>453</v>
      </c>
      <c r="P63" s="234">
        <v>606220.13</v>
      </c>
      <c r="Q63" s="234">
        <v>443156.44</v>
      </c>
      <c r="R63" s="234">
        <f t="shared" si="8"/>
        <v>73.101571206485673</v>
      </c>
      <c r="S63" s="235">
        <f t="shared" si="1"/>
        <v>163063.69</v>
      </c>
      <c r="T63" s="320"/>
      <c r="U63" s="118" t="s">
        <v>460</v>
      </c>
      <c r="V63" s="13" t="s">
        <v>76</v>
      </c>
      <c r="W63" s="45" t="s">
        <v>84</v>
      </c>
      <c r="X63" s="13" t="s">
        <v>76</v>
      </c>
      <c r="Y63" s="124" t="s">
        <v>164</v>
      </c>
      <c r="Z63" s="20"/>
      <c r="AA63" s="21">
        <v>1</v>
      </c>
      <c r="AC63" s="74"/>
    </row>
    <row r="64" spans="1:30" ht="35.25" customHeight="1" x14ac:dyDescent="0.35">
      <c r="A64" s="13">
        <v>55</v>
      </c>
      <c r="B64" s="46" t="s">
        <v>483</v>
      </c>
      <c r="C64" s="317" t="s">
        <v>85</v>
      </c>
      <c r="D64" s="15" t="s">
        <v>237</v>
      </c>
      <c r="E64" s="17" t="s">
        <v>454</v>
      </c>
      <c r="F64" s="22" t="s">
        <v>377</v>
      </c>
      <c r="G64" s="18">
        <v>43374</v>
      </c>
      <c r="H64" s="213">
        <v>1</v>
      </c>
      <c r="I64" s="216">
        <v>99</v>
      </c>
      <c r="J64" s="216"/>
      <c r="K64" s="216"/>
      <c r="L64" s="216"/>
      <c r="M64" s="37"/>
      <c r="N64" s="37"/>
      <c r="O64" s="215" t="s">
        <v>453</v>
      </c>
      <c r="P64" s="234">
        <v>816104.55</v>
      </c>
      <c r="Q64" s="234">
        <v>530243.54</v>
      </c>
      <c r="R64" s="234">
        <f t="shared" si="8"/>
        <v>64.972501378653007</v>
      </c>
      <c r="S64" s="235">
        <f t="shared" si="1"/>
        <v>285861.01</v>
      </c>
      <c r="T64" s="320"/>
      <c r="U64" s="118" t="s">
        <v>461</v>
      </c>
      <c r="V64" s="13" t="s">
        <v>76</v>
      </c>
      <c r="W64" s="45" t="s">
        <v>84</v>
      </c>
      <c r="X64" s="13" t="s">
        <v>76</v>
      </c>
      <c r="Y64" s="124" t="s">
        <v>164</v>
      </c>
      <c r="Z64" s="20"/>
      <c r="AA64" s="21">
        <v>1</v>
      </c>
      <c r="AC64" s="74"/>
    </row>
    <row r="65" spans="1:29" ht="36.75" customHeight="1" x14ac:dyDescent="0.35">
      <c r="A65" s="13">
        <v>56</v>
      </c>
      <c r="B65" s="46" t="s">
        <v>483</v>
      </c>
      <c r="C65" s="317" t="s">
        <v>85</v>
      </c>
      <c r="D65" s="15" t="s">
        <v>238</v>
      </c>
      <c r="E65" s="17" t="s">
        <v>454</v>
      </c>
      <c r="F65" s="22" t="s">
        <v>378</v>
      </c>
      <c r="G65" s="18">
        <v>43374</v>
      </c>
      <c r="H65" s="213">
        <v>1</v>
      </c>
      <c r="I65" s="216">
        <v>44</v>
      </c>
      <c r="J65" s="216"/>
      <c r="K65" s="216"/>
      <c r="L65" s="216"/>
      <c r="M65" s="37"/>
      <c r="N65" s="37"/>
      <c r="O65" s="215" t="s">
        <v>453</v>
      </c>
      <c r="P65" s="234">
        <v>526081.93999999994</v>
      </c>
      <c r="Q65" s="234">
        <v>337213.58</v>
      </c>
      <c r="R65" s="234">
        <f t="shared" si="8"/>
        <v>64.099060309882532</v>
      </c>
      <c r="S65" s="235">
        <f t="shared" si="1"/>
        <v>188868.35999999993</v>
      </c>
      <c r="T65" s="320"/>
      <c r="U65" s="118" t="s">
        <v>462</v>
      </c>
      <c r="V65" s="13" t="s">
        <v>76</v>
      </c>
      <c r="W65" s="45" t="s">
        <v>84</v>
      </c>
      <c r="X65" s="13" t="s">
        <v>76</v>
      </c>
      <c r="Y65" s="124" t="s">
        <v>164</v>
      </c>
      <c r="Z65" s="20"/>
      <c r="AA65" s="21">
        <v>1</v>
      </c>
      <c r="AC65" s="74"/>
    </row>
    <row r="66" spans="1:29" ht="30.75" customHeight="1" x14ac:dyDescent="0.35">
      <c r="A66" s="13">
        <v>57</v>
      </c>
      <c r="B66" s="46" t="s">
        <v>483</v>
      </c>
      <c r="C66" s="317" t="s">
        <v>85</v>
      </c>
      <c r="D66" s="15" t="s">
        <v>239</v>
      </c>
      <c r="E66" s="17" t="s">
        <v>454</v>
      </c>
      <c r="F66" s="22" t="s">
        <v>379</v>
      </c>
      <c r="G66" s="18">
        <v>43374</v>
      </c>
      <c r="H66" s="213">
        <v>1</v>
      </c>
      <c r="I66" s="216">
        <v>45</v>
      </c>
      <c r="J66" s="216"/>
      <c r="K66" s="216"/>
      <c r="L66" s="216"/>
      <c r="M66" s="37"/>
      <c r="N66" s="37"/>
      <c r="O66" s="215" t="s">
        <v>453</v>
      </c>
      <c r="P66" s="234">
        <v>512137.2</v>
      </c>
      <c r="Q66" s="234">
        <v>322412.09000000003</v>
      </c>
      <c r="R66" s="234">
        <f t="shared" si="8"/>
        <v>62.954241558707317</v>
      </c>
      <c r="S66" s="235">
        <f t="shared" si="1"/>
        <v>189725.11</v>
      </c>
      <c r="T66" s="320"/>
      <c r="U66" s="118" t="s">
        <v>463</v>
      </c>
      <c r="V66" s="13" t="s">
        <v>76</v>
      </c>
      <c r="W66" s="45" t="s">
        <v>84</v>
      </c>
      <c r="X66" s="13" t="s">
        <v>76</v>
      </c>
      <c r="Y66" s="124" t="s">
        <v>164</v>
      </c>
      <c r="Z66" s="20"/>
      <c r="AA66" s="21">
        <v>1</v>
      </c>
      <c r="AC66" s="74"/>
    </row>
    <row r="67" spans="1:29" ht="23.25" customHeight="1" x14ac:dyDescent="0.35">
      <c r="A67" s="13">
        <v>58</v>
      </c>
      <c r="B67" s="46" t="s">
        <v>483</v>
      </c>
      <c r="C67" s="317" t="s">
        <v>85</v>
      </c>
      <c r="D67" s="15" t="s">
        <v>240</v>
      </c>
      <c r="E67" s="17" t="s">
        <v>454</v>
      </c>
      <c r="F67" s="22" t="s">
        <v>380</v>
      </c>
      <c r="G67" s="18">
        <v>43374</v>
      </c>
      <c r="H67" s="213">
        <v>1</v>
      </c>
      <c r="I67" s="216">
        <v>70</v>
      </c>
      <c r="J67" s="216"/>
      <c r="K67" s="216"/>
      <c r="L67" s="216"/>
      <c r="M67" s="37"/>
      <c r="N67" s="37"/>
      <c r="O67" s="215" t="s">
        <v>453</v>
      </c>
      <c r="P67" s="234">
        <v>979183.01</v>
      </c>
      <c r="Q67" s="234">
        <v>669360.42000000004</v>
      </c>
      <c r="R67" s="234">
        <f t="shared" si="8"/>
        <v>68.359072120746873</v>
      </c>
      <c r="S67" s="235">
        <f t="shared" si="1"/>
        <v>309822.58999999997</v>
      </c>
      <c r="T67" s="320"/>
      <c r="U67" s="118" t="s">
        <v>464</v>
      </c>
      <c r="V67" s="13" t="s">
        <v>76</v>
      </c>
      <c r="W67" s="45" t="s">
        <v>84</v>
      </c>
      <c r="X67" s="13" t="s">
        <v>76</v>
      </c>
      <c r="Y67" s="124" t="s">
        <v>164</v>
      </c>
      <c r="Z67" s="20"/>
      <c r="AA67" s="21">
        <v>1</v>
      </c>
      <c r="AB67" s="194" t="s">
        <v>808</v>
      </c>
      <c r="AC67" s="74"/>
    </row>
    <row r="68" spans="1:29" ht="24.75" customHeight="1" x14ac:dyDescent="0.35">
      <c r="A68" s="13">
        <v>59</v>
      </c>
      <c r="B68" s="46" t="s">
        <v>483</v>
      </c>
      <c r="C68" s="317" t="s">
        <v>85</v>
      </c>
      <c r="D68" s="15" t="s">
        <v>241</v>
      </c>
      <c r="E68" s="17" t="s">
        <v>454</v>
      </c>
      <c r="F68" s="22" t="s">
        <v>381</v>
      </c>
      <c r="G68" s="18">
        <v>43374</v>
      </c>
      <c r="H68" s="213">
        <v>1</v>
      </c>
      <c r="I68" s="216">
        <v>73</v>
      </c>
      <c r="J68" s="216"/>
      <c r="K68" s="216"/>
      <c r="L68" s="216"/>
      <c r="M68" s="37"/>
      <c r="N68" s="37"/>
      <c r="O68" s="215" t="s">
        <v>453</v>
      </c>
      <c r="P68" s="234">
        <v>1103771.76</v>
      </c>
      <c r="Q68" s="234">
        <v>732273.17</v>
      </c>
      <c r="R68" s="234">
        <f t="shared" si="8"/>
        <v>66.342807139765924</v>
      </c>
      <c r="S68" s="235">
        <f t="shared" si="1"/>
        <v>371498.58999999997</v>
      </c>
      <c r="T68" s="320"/>
      <c r="U68" s="118" t="s">
        <v>465</v>
      </c>
      <c r="V68" s="13" t="s">
        <v>76</v>
      </c>
      <c r="W68" s="45" t="s">
        <v>84</v>
      </c>
      <c r="X68" s="13" t="s">
        <v>76</v>
      </c>
      <c r="Y68" s="124" t="s">
        <v>164</v>
      </c>
      <c r="Z68" s="20"/>
      <c r="AA68" s="21">
        <v>1</v>
      </c>
      <c r="AB68" s="194" t="s">
        <v>808</v>
      </c>
      <c r="AC68" s="74"/>
    </row>
    <row r="69" spans="1:29" ht="36.75" customHeight="1" x14ac:dyDescent="0.35">
      <c r="A69" s="13">
        <v>60</v>
      </c>
      <c r="B69" s="46" t="s">
        <v>483</v>
      </c>
      <c r="C69" s="317" t="s">
        <v>85</v>
      </c>
      <c r="D69" s="15" t="s">
        <v>242</v>
      </c>
      <c r="E69" s="17" t="s">
        <v>454</v>
      </c>
      <c r="F69" s="22" t="s">
        <v>382</v>
      </c>
      <c r="G69" s="18">
        <v>43374</v>
      </c>
      <c r="H69" s="213">
        <v>1</v>
      </c>
      <c r="I69" s="216">
        <v>70</v>
      </c>
      <c r="J69" s="216"/>
      <c r="K69" s="216"/>
      <c r="L69" s="216"/>
      <c r="M69" s="37"/>
      <c r="N69" s="37"/>
      <c r="O69" s="215" t="s">
        <v>453</v>
      </c>
      <c r="P69" s="234">
        <v>1143849.27</v>
      </c>
      <c r="Q69" s="234">
        <v>739284.26</v>
      </c>
      <c r="R69" s="234">
        <f t="shared" si="8"/>
        <v>64.631265621212492</v>
      </c>
      <c r="S69" s="235">
        <f t="shared" si="1"/>
        <v>404565.01</v>
      </c>
      <c r="T69" s="320"/>
      <c r="U69" s="118" t="s">
        <v>466</v>
      </c>
      <c r="V69" s="13" t="s">
        <v>76</v>
      </c>
      <c r="W69" s="45" t="s">
        <v>84</v>
      </c>
      <c r="X69" s="13" t="s">
        <v>76</v>
      </c>
      <c r="Y69" s="124" t="s">
        <v>164</v>
      </c>
      <c r="Z69" s="20"/>
      <c r="AA69" s="21">
        <v>1</v>
      </c>
      <c r="AB69" s="194" t="s">
        <v>808</v>
      </c>
      <c r="AC69" s="74"/>
    </row>
    <row r="70" spans="1:29" ht="48.75" customHeight="1" x14ac:dyDescent="0.35">
      <c r="A70" s="13">
        <v>61</v>
      </c>
      <c r="B70" s="317" t="s">
        <v>17</v>
      </c>
      <c r="C70" s="317" t="s">
        <v>109</v>
      </c>
      <c r="D70" s="22" t="s">
        <v>204</v>
      </c>
      <c r="E70" s="22" t="s">
        <v>438</v>
      </c>
      <c r="F70" s="22" t="s">
        <v>383</v>
      </c>
      <c r="G70" s="59">
        <v>43374</v>
      </c>
      <c r="H70" s="213">
        <v>1</v>
      </c>
      <c r="I70" s="228">
        <v>409</v>
      </c>
      <c r="J70" s="228"/>
      <c r="K70" s="228"/>
      <c r="L70" s="228"/>
      <c r="M70" s="65"/>
      <c r="N70" s="65"/>
      <c r="O70" s="229" t="s">
        <v>453</v>
      </c>
      <c r="P70" s="234">
        <v>6946329.0700000003</v>
      </c>
      <c r="Q70" s="234">
        <v>5386725.5099999998</v>
      </c>
      <c r="R70" s="234">
        <f>Q70/P70*100</f>
        <v>77.547801950016165</v>
      </c>
      <c r="S70" s="235">
        <f t="shared" si="1"/>
        <v>1559603.5600000005</v>
      </c>
      <c r="T70" s="320">
        <v>40376793.93</v>
      </c>
      <c r="U70" s="338" t="s">
        <v>299</v>
      </c>
      <c r="V70" s="13" t="s">
        <v>77</v>
      </c>
      <c r="W70" s="13" t="s">
        <v>84</v>
      </c>
      <c r="X70" s="20" t="s">
        <v>87</v>
      </c>
      <c r="Y70" s="116" t="s">
        <v>119</v>
      </c>
      <c r="Z70" s="20"/>
      <c r="AA70" s="21">
        <v>1</v>
      </c>
      <c r="AB70" s="21"/>
      <c r="AC70" s="74"/>
    </row>
    <row r="71" spans="1:29" ht="29.25" customHeight="1" x14ac:dyDescent="0.35">
      <c r="A71" s="13">
        <v>62</v>
      </c>
      <c r="B71" s="317" t="s">
        <v>17</v>
      </c>
      <c r="C71" s="317" t="s">
        <v>109</v>
      </c>
      <c r="D71" s="22" t="s">
        <v>205</v>
      </c>
      <c r="E71" s="22" t="s">
        <v>438</v>
      </c>
      <c r="F71" s="22" t="s">
        <v>384</v>
      </c>
      <c r="G71" s="59">
        <v>43374</v>
      </c>
      <c r="H71" s="213">
        <v>1</v>
      </c>
      <c r="I71" s="228">
        <v>295</v>
      </c>
      <c r="J71" s="228"/>
      <c r="K71" s="228"/>
      <c r="L71" s="228"/>
      <c r="M71" s="65"/>
      <c r="N71" s="65"/>
      <c r="O71" s="229" t="s">
        <v>453</v>
      </c>
      <c r="P71" s="234">
        <v>4695362.46</v>
      </c>
      <c r="Q71" s="234">
        <v>3618410.87</v>
      </c>
      <c r="R71" s="234">
        <f t="shared" si="8"/>
        <v>77.063504699060019</v>
      </c>
      <c r="S71" s="235">
        <f t="shared" si="1"/>
        <v>1076951.5899999999</v>
      </c>
      <c r="T71" s="320"/>
      <c r="U71" s="340"/>
      <c r="V71" s="13" t="s">
        <v>77</v>
      </c>
      <c r="W71" s="13" t="s">
        <v>84</v>
      </c>
      <c r="X71" s="54" t="s">
        <v>87</v>
      </c>
      <c r="Y71" s="116" t="s">
        <v>119</v>
      </c>
      <c r="Z71" s="20"/>
      <c r="AA71" s="21">
        <v>1</v>
      </c>
      <c r="AB71" s="21"/>
      <c r="AC71" s="74"/>
    </row>
    <row r="72" spans="1:29" ht="39" customHeight="1" x14ac:dyDescent="0.35">
      <c r="A72" s="13">
        <v>63</v>
      </c>
      <c r="B72" s="317" t="s">
        <v>17</v>
      </c>
      <c r="C72" s="317" t="s">
        <v>109</v>
      </c>
      <c r="D72" s="22" t="s">
        <v>264</v>
      </c>
      <c r="E72" s="22" t="s">
        <v>438</v>
      </c>
      <c r="F72" s="22" t="s">
        <v>385</v>
      </c>
      <c r="G72" s="59">
        <v>43374</v>
      </c>
      <c r="H72" s="213">
        <v>1</v>
      </c>
      <c r="I72" s="228">
        <v>283</v>
      </c>
      <c r="J72" s="228"/>
      <c r="K72" s="228"/>
      <c r="L72" s="228"/>
      <c r="M72" s="65"/>
      <c r="N72" s="65"/>
      <c r="O72" s="229" t="s">
        <v>453</v>
      </c>
      <c r="P72" s="234">
        <v>4664194.8499999996</v>
      </c>
      <c r="Q72" s="234">
        <v>3579617.2</v>
      </c>
      <c r="R72" s="234">
        <f t="shared" si="8"/>
        <v>76.746733683306573</v>
      </c>
      <c r="S72" s="235">
        <f t="shared" si="1"/>
        <v>1084577.6499999994</v>
      </c>
      <c r="T72" s="320"/>
      <c r="U72" s="340"/>
      <c r="V72" s="13" t="s">
        <v>77</v>
      </c>
      <c r="W72" s="13" t="s">
        <v>84</v>
      </c>
      <c r="X72" s="54" t="s">
        <v>87</v>
      </c>
      <c r="Y72" s="116" t="s">
        <v>119</v>
      </c>
      <c r="Z72" s="20"/>
      <c r="AA72" s="21">
        <v>1</v>
      </c>
      <c r="AB72" s="21"/>
      <c r="AC72" s="74"/>
    </row>
    <row r="73" spans="1:29" ht="30.75" customHeight="1" x14ac:dyDescent="0.35">
      <c r="A73" s="13">
        <v>64</v>
      </c>
      <c r="B73" s="317" t="s">
        <v>17</v>
      </c>
      <c r="C73" s="317" t="s">
        <v>109</v>
      </c>
      <c r="D73" s="22" t="s">
        <v>269</v>
      </c>
      <c r="E73" s="22" t="s">
        <v>438</v>
      </c>
      <c r="F73" s="22" t="s">
        <v>386</v>
      </c>
      <c r="G73" s="59">
        <v>43374</v>
      </c>
      <c r="H73" s="213">
        <v>1</v>
      </c>
      <c r="I73" s="228">
        <v>280</v>
      </c>
      <c r="J73" s="228"/>
      <c r="K73" s="228"/>
      <c r="L73" s="228"/>
      <c r="M73" s="65"/>
      <c r="N73" s="65"/>
      <c r="O73" s="229" t="s">
        <v>453</v>
      </c>
      <c r="P73" s="234">
        <v>4706882.29</v>
      </c>
      <c r="Q73" s="234">
        <v>3677110.84</v>
      </c>
      <c r="R73" s="234">
        <f t="shared" si="8"/>
        <v>78.122005468719706</v>
      </c>
      <c r="S73" s="235">
        <f t="shared" ref="S73:S138" si="9">P73-Q73</f>
        <v>1029771.4500000002</v>
      </c>
      <c r="T73" s="320"/>
      <c r="U73" s="340"/>
      <c r="V73" s="13" t="s">
        <v>77</v>
      </c>
      <c r="W73" s="13" t="s">
        <v>84</v>
      </c>
      <c r="X73" s="54" t="s">
        <v>87</v>
      </c>
      <c r="Y73" s="116" t="s">
        <v>119</v>
      </c>
      <c r="Z73" s="20"/>
      <c r="AA73" s="21">
        <v>1</v>
      </c>
      <c r="AB73" s="21"/>
      <c r="AC73" s="74"/>
    </row>
    <row r="74" spans="1:29" ht="30" customHeight="1" x14ac:dyDescent="0.35">
      <c r="A74" s="13">
        <v>65</v>
      </c>
      <c r="B74" s="317" t="s">
        <v>17</v>
      </c>
      <c r="C74" s="317" t="s">
        <v>109</v>
      </c>
      <c r="D74" s="22" t="s">
        <v>265</v>
      </c>
      <c r="E74" s="22" t="s">
        <v>438</v>
      </c>
      <c r="F74" s="22" t="s">
        <v>387</v>
      </c>
      <c r="G74" s="59">
        <v>43374</v>
      </c>
      <c r="H74" s="213">
        <v>1</v>
      </c>
      <c r="I74" s="228">
        <v>122</v>
      </c>
      <c r="J74" s="228"/>
      <c r="K74" s="228"/>
      <c r="L74" s="228"/>
      <c r="M74" s="65"/>
      <c r="N74" s="65"/>
      <c r="O74" s="229" t="s">
        <v>453</v>
      </c>
      <c r="P74" s="234">
        <v>1941895.82</v>
      </c>
      <c r="Q74" s="234">
        <v>1585436.21</v>
      </c>
      <c r="R74" s="234">
        <f t="shared" si="8"/>
        <v>81.643731536535256</v>
      </c>
      <c r="S74" s="235">
        <f t="shared" si="9"/>
        <v>356459.6100000001</v>
      </c>
      <c r="T74" s="320"/>
      <c r="U74" s="340"/>
      <c r="V74" s="13" t="s">
        <v>77</v>
      </c>
      <c r="W74" s="13" t="s">
        <v>84</v>
      </c>
      <c r="X74" s="54" t="s">
        <v>87</v>
      </c>
      <c r="Y74" s="116" t="s">
        <v>119</v>
      </c>
      <c r="Z74" s="20"/>
      <c r="AA74" s="21">
        <v>1</v>
      </c>
      <c r="AB74" s="21"/>
      <c r="AC74" s="74"/>
    </row>
    <row r="75" spans="1:29" ht="24.75" customHeight="1" x14ac:dyDescent="0.35">
      <c r="A75" s="13">
        <v>66</v>
      </c>
      <c r="B75" s="317" t="s">
        <v>17</v>
      </c>
      <c r="C75" s="317" t="s">
        <v>109</v>
      </c>
      <c r="D75" s="22" t="s">
        <v>266</v>
      </c>
      <c r="E75" s="22" t="s">
        <v>438</v>
      </c>
      <c r="F75" s="22" t="s">
        <v>388</v>
      </c>
      <c r="G75" s="59">
        <v>43374</v>
      </c>
      <c r="H75" s="213">
        <v>1</v>
      </c>
      <c r="I75" s="228">
        <v>241</v>
      </c>
      <c r="J75" s="228"/>
      <c r="K75" s="228"/>
      <c r="L75" s="228"/>
      <c r="M75" s="65"/>
      <c r="N75" s="65"/>
      <c r="O75" s="229" t="s">
        <v>453</v>
      </c>
      <c r="P75" s="234">
        <v>5019679.93</v>
      </c>
      <c r="Q75" s="234">
        <v>4085828.44</v>
      </c>
      <c r="R75" s="234">
        <f t="shared" si="8"/>
        <v>81.396194517924187</v>
      </c>
      <c r="S75" s="235">
        <f t="shared" si="9"/>
        <v>933851.48999999976</v>
      </c>
      <c r="T75" s="320"/>
      <c r="U75" s="340"/>
      <c r="V75" s="13" t="s">
        <v>77</v>
      </c>
      <c r="W75" s="13" t="s">
        <v>84</v>
      </c>
      <c r="X75" s="54" t="s">
        <v>87</v>
      </c>
      <c r="Y75" s="116" t="s">
        <v>119</v>
      </c>
      <c r="Z75" s="20"/>
      <c r="AA75" s="21">
        <v>1</v>
      </c>
      <c r="AB75" s="21"/>
      <c r="AC75" s="74"/>
    </row>
    <row r="76" spans="1:29" ht="26.25" customHeight="1" x14ac:dyDescent="0.35">
      <c r="A76" s="13">
        <v>67</v>
      </c>
      <c r="B76" s="317" t="s">
        <v>17</v>
      </c>
      <c r="C76" s="317" t="s">
        <v>109</v>
      </c>
      <c r="D76" s="22" t="s">
        <v>267</v>
      </c>
      <c r="E76" s="22" t="s">
        <v>438</v>
      </c>
      <c r="F76" s="22" t="s">
        <v>389</v>
      </c>
      <c r="G76" s="59">
        <v>43374</v>
      </c>
      <c r="H76" s="213">
        <v>1</v>
      </c>
      <c r="I76" s="228">
        <v>79</v>
      </c>
      <c r="J76" s="228"/>
      <c r="K76" s="228"/>
      <c r="L76" s="228"/>
      <c r="M76" s="65"/>
      <c r="N76" s="65"/>
      <c r="O76" s="229" t="s">
        <v>453</v>
      </c>
      <c r="P76" s="234">
        <v>1644130.83</v>
      </c>
      <c r="Q76" s="234">
        <v>1318872.73</v>
      </c>
      <c r="R76" s="234">
        <f t="shared" si="8"/>
        <v>80.217018374383258</v>
      </c>
      <c r="S76" s="235">
        <f t="shared" si="9"/>
        <v>325258.10000000009</v>
      </c>
      <c r="T76" s="320"/>
      <c r="U76" s="340"/>
      <c r="V76" s="13" t="s">
        <v>77</v>
      </c>
      <c r="W76" s="13" t="s">
        <v>84</v>
      </c>
      <c r="X76" s="54" t="s">
        <v>87</v>
      </c>
      <c r="Y76" s="116" t="s">
        <v>119</v>
      </c>
      <c r="Z76" s="20"/>
      <c r="AA76" s="21">
        <v>1</v>
      </c>
      <c r="AB76" s="21"/>
      <c r="AC76" s="74"/>
    </row>
    <row r="77" spans="1:29" ht="33.75" customHeight="1" x14ac:dyDescent="0.35">
      <c r="A77" s="13">
        <v>68</v>
      </c>
      <c r="B77" s="317" t="s">
        <v>17</v>
      </c>
      <c r="C77" s="317" t="s">
        <v>109</v>
      </c>
      <c r="D77" s="22" t="s">
        <v>268</v>
      </c>
      <c r="E77" s="22" t="s">
        <v>438</v>
      </c>
      <c r="F77" s="22" t="s">
        <v>390</v>
      </c>
      <c r="G77" s="59">
        <v>43374</v>
      </c>
      <c r="H77" s="213">
        <v>1</v>
      </c>
      <c r="I77" s="228">
        <v>428</v>
      </c>
      <c r="J77" s="228"/>
      <c r="K77" s="228"/>
      <c r="L77" s="228"/>
      <c r="M77" s="65"/>
      <c r="N77" s="65"/>
      <c r="O77" s="229" t="s">
        <v>453</v>
      </c>
      <c r="P77" s="234">
        <v>7435584.4500000002</v>
      </c>
      <c r="Q77" s="234">
        <v>5920028.79</v>
      </c>
      <c r="R77" s="234">
        <f t="shared" si="8"/>
        <v>79.617531477300346</v>
      </c>
      <c r="S77" s="235">
        <f t="shared" si="9"/>
        <v>1515555.6600000001</v>
      </c>
      <c r="T77" s="320"/>
      <c r="U77" s="339"/>
      <c r="V77" s="13" t="s">
        <v>77</v>
      </c>
      <c r="W77" s="13" t="s">
        <v>84</v>
      </c>
      <c r="X77" s="54" t="s">
        <v>87</v>
      </c>
      <c r="Y77" s="116" t="s">
        <v>119</v>
      </c>
      <c r="Z77" s="20"/>
      <c r="AA77" s="21">
        <v>1</v>
      </c>
      <c r="AB77" s="21"/>
      <c r="AC77" s="74"/>
    </row>
    <row r="78" spans="1:29" ht="38.25" customHeight="1" x14ac:dyDescent="0.35">
      <c r="A78" s="13">
        <v>69</v>
      </c>
      <c r="B78" s="319" t="s">
        <v>46</v>
      </c>
      <c r="C78" s="319" t="s">
        <v>52</v>
      </c>
      <c r="D78" s="117" t="s">
        <v>51</v>
      </c>
      <c r="E78" s="22" t="s">
        <v>425</v>
      </c>
      <c r="F78" s="22" t="s">
        <v>333</v>
      </c>
      <c r="G78" s="62" t="s">
        <v>59</v>
      </c>
      <c r="H78" s="224">
        <v>1</v>
      </c>
      <c r="I78" s="225">
        <v>71</v>
      </c>
      <c r="J78" s="225"/>
      <c r="K78" s="225"/>
      <c r="L78" s="214">
        <v>0</v>
      </c>
      <c r="M78" s="36"/>
      <c r="N78" s="36"/>
      <c r="O78" s="230" t="s">
        <v>453</v>
      </c>
      <c r="P78" s="234">
        <v>969123.57</v>
      </c>
      <c r="Q78" s="234">
        <v>762493.26</v>
      </c>
      <c r="R78" s="234">
        <f t="shared" si="8"/>
        <v>78.678641568897149</v>
      </c>
      <c r="S78" s="235">
        <f t="shared" si="9"/>
        <v>206630.30999999994</v>
      </c>
      <c r="T78" s="320">
        <v>0</v>
      </c>
      <c r="U78" s="118" t="s">
        <v>284</v>
      </c>
      <c r="V78" s="54" t="s">
        <v>77</v>
      </c>
      <c r="W78" s="54" t="s">
        <v>84</v>
      </c>
      <c r="X78" s="54" t="s">
        <v>87</v>
      </c>
      <c r="Y78" s="120" t="s">
        <v>160</v>
      </c>
      <c r="Z78" s="20"/>
      <c r="AA78" s="21">
        <v>1</v>
      </c>
      <c r="AB78" s="21"/>
      <c r="AC78" s="74"/>
    </row>
    <row r="79" spans="1:29" ht="38.25" customHeight="1" x14ac:dyDescent="0.35">
      <c r="A79" s="13">
        <v>70</v>
      </c>
      <c r="B79" s="317" t="s">
        <v>46</v>
      </c>
      <c r="C79" s="317" t="s">
        <v>55</v>
      </c>
      <c r="D79" s="22" t="s">
        <v>54</v>
      </c>
      <c r="E79" s="22" t="s">
        <v>425</v>
      </c>
      <c r="F79" s="22" t="s">
        <v>334</v>
      </c>
      <c r="G79" s="19">
        <v>43405</v>
      </c>
      <c r="H79" s="213">
        <v>1</v>
      </c>
      <c r="I79" s="228">
        <v>253</v>
      </c>
      <c r="J79" s="228"/>
      <c r="K79" s="228"/>
      <c r="L79" s="228">
        <v>0</v>
      </c>
      <c r="M79" s="65"/>
      <c r="N79" s="65"/>
      <c r="O79" s="230" t="s">
        <v>453</v>
      </c>
      <c r="P79" s="234">
        <v>3078254.79</v>
      </c>
      <c r="Q79" s="234">
        <v>2298416.94</v>
      </c>
      <c r="R79" s="234">
        <f t="shared" si="8"/>
        <v>74.666234499711436</v>
      </c>
      <c r="S79" s="235">
        <f t="shared" si="9"/>
        <v>779837.85000000009</v>
      </c>
      <c r="T79" s="320">
        <v>611596.64</v>
      </c>
      <c r="U79" s="307" t="s">
        <v>282</v>
      </c>
      <c r="V79" s="13" t="s">
        <v>77</v>
      </c>
      <c r="W79" s="13" t="s">
        <v>84</v>
      </c>
      <c r="X79" s="13" t="s">
        <v>87</v>
      </c>
      <c r="Y79" s="116" t="s">
        <v>162</v>
      </c>
      <c r="Z79" s="20" t="s">
        <v>295</v>
      </c>
      <c r="AA79" s="21">
        <v>1</v>
      </c>
      <c r="AB79" s="21"/>
      <c r="AC79" s="74"/>
    </row>
    <row r="80" spans="1:29" ht="24.75" customHeight="1" x14ac:dyDescent="0.35">
      <c r="A80" s="13">
        <v>71</v>
      </c>
      <c r="B80" s="46" t="s">
        <v>483</v>
      </c>
      <c r="C80" s="317" t="s">
        <v>85</v>
      </c>
      <c r="D80" s="15" t="s">
        <v>243</v>
      </c>
      <c r="E80" s="17" t="s">
        <v>454</v>
      </c>
      <c r="F80" s="22" t="s">
        <v>391</v>
      </c>
      <c r="G80" s="18">
        <v>43405</v>
      </c>
      <c r="H80" s="213">
        <v>1</v>
      </c>
      <c r="I80" s="216">
        <v>75</v>
      </c>
      <c r="J80" s="216"/>
      <c r="K80" s="216"/>
      <c r="L80" s="216"/>
      <c r="M80" s="37"/>
      <c r="N80" s="37"/>
      <c r="O80" s="215" t="s">
        <v>453</v>
      </c>
      <c r="P80" s="234">
        <v>939234.79</v>
      </c>
      <c r="Q80" s="234">
        <v>649346.68000000005</v>
      </c>
      <c r="R80" s="234">
        <f t="shared" si="8"/>
        <v>69.135714191336547</v>
      </c>
      <c r="S80" s="235">
        <f t="shared" si="9"/>
        <v>289888.11</v>
      </c>
      <c r="T80" s="320"/>
      <c r="U80" s="118" t="s">
        <v>467</v>
      </c>
      <c r="V80" s="45" t="s">
        <v>76</v>
      </c>
      <c r="W80" s="45" t="s">
        <v>84</v>
      </c>
      <c r="X80" s="13" t="s">
        <v>76</v>
      </c>
      <c r="Y80" s="124" t="s">
        <v>164</v>
      </c>
      <c r="Z80" s="20"/>
      <c r="AA80" s="21">
        <v>1</v>
      </c>
      <c r="AB80" s="194" t="s">
        <v>808</v>
      </c>
      <c r="AC80" s="74"/>
    </row>
    <row r="81" spans="1:29" ht="44.25" customHeight="1" x14ac:dyDescent="0.35">
      <c r="A81" s="13">
        <v>72</v>
      </c>
      <c r="B81" s="46" t="s">
        <v>483</v>
      </c>
      <c r="C81" s="317" t="s">
        <v>85</v>
      </c>
      <c r="D81" s="15" t="s">
        <v>244</v>
      </c>
      <c r="E81" s="17" t="s">
        <v>454</v>
      </c>
      <c r="F81" s="22" t="s">
        <v>392</v>
      </c>
      <c r="G81" s="18">
        <v>43405</v>
      </c>
      <c r="H81" s="213">
        <v>1</v>
      </c>
      <c r="I81" s="216">
        <v>119</v>
      </c>
      <c r="J81" s="216"/>
      <c r="K81" s="216"/>
      <c r="L81" s="216"/>
      <c r="M81" s="37"/>
      <c r="N81" s="37"/>
      <c r="O81" s="215" t="s">
        <v>453</v>
      </c>
      <c r="P81" s="234">
        <v>1311257.99</v>
      </c>
      <c r="Q81" s="234">
        <v>935721.07</v>
      </c>
      <c r="R81" s="234">
        <f t="shared" si="8"/>
        <v>71.360561928778026</v>
      </c>
      <c r="S81" s="235">
        <f t="shared" si="9"/>
        <v>375536.92000000004</v>
      </c>
      <c r="T81" s="320"/>
      <c r="U81" s="118" t="s">
        <v>468</v>
      </c>
      <c r="V81" s="45" t="s">
        <v>76</v>
      </c>
      <c r="W81" s="45" t="s">
        <v>84</v>
      </c>
      <c r="X81" s="13" t="s">
        <v>76</v>
      </c>
      <c r="Y81" s="124" t="s">
        <v>164</v>
      </c>
      <c r="Z81" s="20"/>
      <c r="AA81" s="21">
        <v>1</v>
      </c>
      <c r="AB81" s="194" t="s">
        <v>808</v>
      </c>
      <c r="AC81" s="74"/>
    </row>
    <row r="82" spans="1:29" ht="27.75" customHeight="1" x14ac:dyDescent="0.35">
      <c r="A82" s="13">
        <v>73</v>
      </c>
      <c r="B82" s="46" t="s">
        <v>483</v>
      </c>
      <c r="C82" s="317" t="s">
        <v>85</v>
      </c>
      <c r="D82" s="15" t="s">
        <v>245</v>
      </c>
      <c r="E82" s="17" t="s">
        <v>454</v>
      </c>
      <c r="F82" s="22" t="s">
        <v>523</v>
      </c>
      <c r="G82" s="18">
        <v>43405</v>
      </c>
      <c r="H82" s="213">
        <v>1</v>
      </c>
      <c r="I82" s="216">
        <v>99</v>
      </c>
      <c r="J82" s="216"/>
      <c r="K82" s="216"/>
      <c r="L82" s="216"/>
      <c r="M82" s="37"/>
      <c r="N82" s="37"/>
      <c r="O82" s="215" t="s">
        <v>453</v>
      </c>
      <c r="P82" s="234">
        <v>1273780.33</v>
      </c>
      <c r="Q82" s="234">
        <v>922067.15</v>
      </c>
      <c r="R82" s="234">
        <f t="shared" si="8"/>
        <v>72.388239030194484</v>
      </c>
      <c r="S82" s="235">
        <f t="shared" si="9"/>
        <v>351713.18000000005</v>
      </c>
      <c r="T82" s="320"/>
      <c r="U82" s="118" t="s">
        <v>469</v>
      </c>
      <c r="V82" s="45" t="s">
        <v>76</v>
      </c>
      <c r="W82" s="45" t="s">
        <v>84</v>
      </c>
      <c r="X82" s="13" t="s">
        <v>76</v>
      </c>
      <c r="Y82" s="124" t="s">
        <v>164</v>
      </c>
      <c r="Z82" s="20"/>
      <c r="AA82" s="21">
        <v>1</v>
      </c>
      <c r="AB82" s="194" t="s">
        <v>808</v>
      </c>
      <c r="AC82" s="74"/>
    </row>
    <row r="83" spans="1:29" ht="33.75" customHeight="1" x14ac:dyDescent="0.35">
      <c r="A83" s="13">
        <v>74</v>
      </c>
      <c r="B83" s="46" t="s">
        <v>483</v>
      </c>
      <c r="C83" s="317" t="s">
        <v>85</v>
      </c>
      <c r="D83" s="15" t="s">
        <v>246</v>
      </c>
      <c r="E83" s="17" t="s">
        <v>454</v>
      </c>
      <c r="F83" s="22" t="s">
        <v>393</v>
      </c>
      <c r="G83" s="18">
        <v>43405</v>
      </c>
      <c r="H83" s="213">
        <v>1</v>
      </c>
      <c r="I83" s="216">
        <v>107</v>
      </c>
      <c r="J83" s="216"/>
      <c r="K83" s="216"/>
      <c r="L83" s="216"/>
      <c r="M83" s="37"/>
      <c r="N83" s="37"/>
      <c r="O83" s="215" t="s">
        <v>453</v>
      </c>
      <c r="P83" s="234">
        <v>1266591.31</v>
      </c>
      <c r="Q83" s="234">
        <v>801532.57</v>
      </c>
      <c r="R83" s="234">
        <f t="shared" si="8"/>
        <v>63.282651923452718</v>
      </c>
      <c r="S83" s="235">
        <f t="shared" si="9"/>
        <v>465058.74000000011</v>
      </c>
      <c r="T83" s="320"/>
      <c r="U83" s="118" t="s">
        <v>470</v>
      </c>
      <c r="V83" s="45" t="s">
        <v>76</v>
      </c>
      <c r="W83" s="45" t="s">
        <v>84</v>
      </c>
      <c r="X83" s="13" t="s">
        <v>76</v>
      </c>
      <c r="Y83" s="124" t="s">
        <v>164</v>
      </c>
      <c r="Z83" s="20"/>
      <c r="AA83" s="21">
        <v>1</v>
      </c>
      <c r="AB83" s="194" t="s">
        <v>808</v>
      </c>
      <c r="AC83" s="74"/>
    </row>
    <row r="84" spans="1:29" ht="23.25" customHeight="1" x14ac:dyDescent="0.35">
      <c r="A84" s="13">
        <v>75</v>
      </c>
      <c r="B84" s="46" t="s">
        <v>483</v>
      </c>
      <c r="C84" s="317" t="s">
        <v>85</v>
      </c>
      <c r="D84" s="15" t="s">
        <v>247</v>
      </c>
      <c r="E84" s="17" t="s">
        <v>454</v>
      </c>
      <c r="F84" s="22" t="s">
        <v>394</v>
      </c>
      <c r="G84" s="18">
        <v>43405</v>
      </c>
      <c r="H84" s="213">
        <v>1</v>
      </c>
      <c r="I84" s="216">
        <v>48</v>
      </c>
      <c r="J84" s="216"/>
      <c r="K84" s="216"/>
      <c r="L84" s="216"/>
      <c r="M84" s="37"/>
      <c r="N84" s="37"/>
      <c r="O84" s="215" t="s">
        <v>453</v>
      </c>
      <c r="P84" s="234">
        <v>467705.12</v>
      </c>
      <c r="Q84" s="234">
        <v>305432.08</v>
      </c>
      <c r="R84" s="234">
        <f t="shared" si="8"/>
        <v>65.304412318599375</v>
      </c>
      <c r="S84" s="235">
        <f t="shared" si="9"/>
        <v>162273.03999999998</v>
      </c>
      <c r="T84" s="320"/>
      <c r="U84" s="118" t="s">
        <v>471</v>
      </c>
      <c r="V84" s="45" t="s">
        <v>76</v>
      </c>
      <c r="W84" s="45" t="s">
        <v>84</v>
      </c>
      <c r="X84" s="13" t="s">
        <v>76</v>
      </c>
      <c r="Y84" s="124" t="s">
        <v>164</v>
      </c>
      <c r="Z84" s="20"/>
      <c r="AA84" s="21">
        <v>1</v>
      </c>
      <c r="AC84" s="74"/>
    </row>
    <row r="85" spans="1:29" ht="21" customHeight="1" x14ac:dyDescent="0.35">
      <c r="A85" s="13">
        <v>76</v>
      </c>
      <c r="B85" s="46" t="s">
        <v>483</v>
      </c>
      <c r="C85" s="317" t="s">
        <v>85</v>
      </c>
      <c r="D85" s="15" t="s">
        <v>248</v>
      </c>
      <c r="E85" s="17" t="s">
        <v>454</v>
      </c>
      <c r="F85" s="22" t="s">
        <v>395</v>
      </c>
      <c r="G85" s="18">
        <v>43405</v>
      </c>
      <c r="H85" s="213">
        <v>1</v>
      </c>
      <c r="I85" s="216">
        <v>99</v>
      </c>
      <c r="J85" s="216"/>
      <c r="K85" s="216"/>
      <c r="L85" s="216"/>
      <c r="M85" s="37"/>
      <c r="N85" s="37"/>
      <c r="O85" s="215" t="s">
        <v>453</v>
      </c>
      <c r="P85" s="234">
        <v>999361</v>
      </c>
      <c r="Q85" s="234">
        <v>711535.96</v>
      </c>
      <c r="R85" s="234">
        <f t="shared" si="8"/>
        <v>71.199092219928531</v>
      </c>
      <c r="S85" s="235">
        <f t="shared" si="9"/>
        <v>287825.04000000004</v>
      </c>
      <c r="T85" s="320"/>
      <c r="U85" s="118" t="s">
        <v>472</v>
      </c>
      <c r="V85" s="45" t="s">
        <v>76</v>
      </c>
      <c r="W85" s="45" t="s">
        <v>84</v>
      </c>
      <c r="X85" s="13" t="s">
        <v>76</v>
      </c>
      <c r="Y85" s="124" t="s">
        <v>164</v>
      </c>
      <c r="Z85" s="20"/>
      <c r="AA85" s="21">
        <v>1</v>
      </c>
      <c r="AC85" s="74"/>
    </row>
    <row r="86" spans="1:29" ht="41.25" customHeight="1" x14ac:dyDescent="0.35">
      <c r="A86" s="13">
        <v>77</v>
      </c>
      <c r="B86" s="46" t="s">
        <v>483</v>
      </c>
      <c r="C86" s="317" t="s">
        <v>85</v>
      </c>
      <c r="D86" s="15" t="s">
        <v>150</v>
      </c>
      <c r="E86" s="17" t="s">
        <v>454</v>
      </c>
      <c r="F86" s="22" t="s">
        <v>396</v>
      </c>
      <c r="G86" s="18">
        <v>43405</v>
      </c>
      <c r="H86" s="213">
        <v>1</v>
      </c>
      <c r="I86" s="216">
        <v>137</v>
      </c>
      <c r="J86" s="216"/>
      <c r="K86" s="216"/>
      <c r="L86" s="216"/>
      <c r="M86" s="37"/>
      <c r="N86" s="37"/>
      <c r="O86" s="215" t="s">
        <v>453</v>
      </c>
      <c r="P86" s="234">
        <v>1288626.3600000001</v>
      </c>
      <c r="Q86" s="234">
        <v>881575.04</v>
      </c>
      <c r="R86" s="234">
        <f t="shared" si="8"/>
        <v>68.411998028660534</v>
      </c>
      <c r="S86" s="235">
        <f t="shared" si="9"/>
        <v>407051.32000000007</v>
      </c>
      <c r="T86" s="320"/>
      <c r="U86" s="118" t="s">
        <v>473</v>
      </c>
      <c r="V86" s="45" t="s">
        <v>76</v>
      </c>
      <c r="W86" s="45" t="s">
        <v>84</v>
      </c>
      <c r="X86" s="13" t="s">
        <v>76</v>
      </c>
      <c r="Y86" s="124" t="s">
        <v>164</v>
      </c>
      <c r="Z86" s="20"/>
      <c r="AA86" s="21">
        <v>1</v>
      </c>
      <c r="AC86" s="74"/>
    </row>
    <row r="87" spans="1:29" ht="27" customHeight="1" x14ac:dyDescent="0.35">
      <c r="A87" s="13">
        <v>78</v>
      </c>
      <c r="B87" s="46" t="s">
        <v>483</v>
      </c>
      <c r="C87" s="317" t="s">
        <v>85</v>
      </c>
      <c r="D87" s="15" t="s">
        <v>151</v>
      </c>
      <c r="E87" s="17" t="s">
        <v>454</v>
      </c>
      <c r="F87" s="22" t="s">
        <v>397</v>
      </c>
      <c r="G87" s="18">
        <v>43405</v>
      </c>
      <c r="H87" s="213">
        <v>1</v>
      </c>
      <c r="I87" s="216">
        <v>98</v>
      </c>
      <c r="J87" s="216"/>
      <c r="K87" s="216"/>
      <c r="L87" s="216"/>
      <c r="M87" s="37"/>
      <c r="N87" s="37"/>
      <c r="O87" s="215" t="s">
        <v>453</v>
      </c>
      <c r="P87" s="234">
        <v>823647.03</v>
      </c>
      <c r="Q87" s="234">
        <v>568597.27</v>
      </c>
      <c r="R87" s="234">
        <f t="shared" si="8"/>
        <v>69.034094616962321</v>
      </c>
      <c r="S87" s="235">
        <f t="shared" si="9"/>
        <v>255049.76</v>
      </c>
      <c r="T87" s="320"/>
      <c r="U87" s="118" t="s">
        <v>474</v>
      </c>
      <c r="V87" s="45" t="s">
        <v>76</v>
      </c>
      <c r="W87" s="45" t="s">
        <v>84</v>
      </c>
      <c r="X87" s="13" t="s">
        <v>76</v>
      </c>
      <c r="Y87" s="124" t="s">
        <v>164</v>
      </c>
      <c r="Z87" s="20"/>
      <c r="AA87" s="21">
        <v>1</v>
      </c>
      <c r="AC87" s="74"/>
    </row>
    <row r="88" spans="1:29" ht="27" customHeight="1" x14ac:dyDescent="0.35">
      <c r="A88" s="13">
        <v>79</v>
      </c>
      <c r="B88" s="46" t="s">
        <v>483</v>
      </c>
      <c r="C88" s="317" t="s">
        <v>85</v>
      </c>
      <c r="D88" s="15" t="s">
        <v>152</v>
      </c>
      <c r="E88" s="17" t="s">
        <v>454</v>
      </c>
      <c r="F88" s="22" t="s">
        <v>398</v>
      </c>
      <c r="G88" s="18">
        <v>43405</v>
      </c>
      <c r="H88" s="213">
        <v>1</v>
      </c>
      <c r="I88" s="216">
        <v>91</v>
      </c>
      <c r="J88" s="216"/>
      <c r="K88" s="216"/>
      <c r="L88" s="216"/>
      <c r="M88" s="37"/>
      <c r="N88" s="37"/>
      <c r="O88" s="215" t="s">
        <v>453</v>
      </c>
      <c r="P88" s="234">
        <v>902405.07</v>
      </c>
      <c r="Q88" s="234">
        <v>626027.31000000006</v>
      </c>
      <c r="R88" s="234">
        <f t="shared" si="8"/>
        <v>69.373203986985587</v>
      </c>
      <c r="S88" s="235">
        <f t="shared" si="9"/>
        <v>276377.75999999989</v>
      </c>
      <c r="T88" s="320"/>
      <c r="U88" s="118" t="s">
        <v>475</v>
      </c>
      <c r="V88" s="45" t="s">
        <v>76</v>
      </c>
      <c r="W88" s="45" t="s">
        <v>84</v>
      </c>
      <c r="X88" s="13" t="s">
        <v>76</v>
      </c>
      <c r="Y88" s="124" t="s">
        <v>164</v>
      </c>
      <c r="Z88" s="20"/>
      <c r="AA88" s="21">
        <v>1</v>
      </c>
      <c r="AC88" s="74"/>
    </row>
    <row r="89" spans="1:29" ht="30" customHeight="1" x14ac:dyDescent="0.35">
      <c r="A89" s="13">
        <v>80</v>
      </c>
      <c r="B89" s="46" t="s">
        <v>483</v>
      </c>
      <c r="C89" s="317" t="s">
        <v>149</v>
      </c>
      <c r="D89" s="128" t="s">
        <v>273</v>
      </c>
      <c r="E89" s="129" t="s">
        <v>454</v>
      </c>
      <c r="F89" s="22" t="s">
        <v>400</v>
      </c>
      <c r="G89" s="19">
        <v>43405</v>
      </c>
      <c r="H89" s="213">
        <v>1</v>
      </c>
      <c r="I89" s="228">
        <v>76</v>
      </c>
      <c r="J89" s="228"/>
      <c r="K89" s="228"/>
      <c r="L89" s="228"/>
      <c r="M89" s="65"/>
      <c r="N89" s="65"/>
      <c r="O89" s="215" t="s">
        <v>88</v>
      </c>
      <c r="P89" s="234">
        <v>865061.52</v>
      </c>
      <c r="Q89" s="234">
        <v>582527.19999999995</v>
      </c>
      <c r="R89" s="234">
        <f t="shared" ref="R89:R92" si="10">Q89/P89*100</f>
        <v>67.339395699857278</v>
      </c>
      <c r="S89" s="235">
        <f t="shared" si="9"/>
        <v>282534.32000000007</v>
      </c>
      <c r="T89" s="320"/>
      <c r="U89" s="118" t="s">
        <v>659</v>
      </c>
      <c r="V89" s="13" t="s">
        <v>77</v>
      </c>
      <c r="W89" s="13" t="s">
        <v>84</v>
      </c>
      <c r="X89" s="13" t="s">
        <v>87</v>
      </c>
      <c r="Y89" s="124" t="s">
        <v>164</v>
      </c>
      <c r="Z89" s="20"/>
      <c r="AA89" s="21">
        <v>1</v>
      </c>
      <c r="AB89" s="194" t="s">
        <v>808</v>
      </c>
      <c r="AC89" s="74"/>
    </row>
    <row r="90" spans="1:29" ht="29.25" customHeight="1" x14ac:dyDescent="0.35">
      <c r="A90" s="13">
        <v>81</v>
      </c>
      <c r="B90" s="46" t="s">
        <v>483</v>
      </c>
      <c r="C90" s="317" t="s">
        <v>149</v>
      </c>
      <c r="D90" s="130" t="s">
        <v>274</v>
      </c>
      <c r="E90" s="129" t="s">
        <v>454</v>
      </c>
      <c r="F90" s="22" t="s">
        <v>401</v>
      </c>
      <c r="G90" s="19">
        <v>43405</v>
      </c>
      <c r="H90" s="213">
        <v>1</v>
      </c>
      <c r="I90" s="228">
        <v>42</v>
      </c>
      <c r="J90" s="228"/>
      <c r="K90" s="228"/>
      <c r="L90" s="228"/>
      <c r="M90" s="65"/>
      <c r="N90" s="65"/>
      <c r="O90" s="215" t="s">
        <v>453</v>
      </c>
      <c r="P90" s="234">
        <v>720211.34</v>
      </c>
      <c r="Q90" s="234">
        <v>478322.01</v>
      </c>
      <c r="R90" s="234">
        <f t="shared" si="10"/>
        <v>66.414118111497672</v>
      </c>
      <c r="S90" s="235">
        <f t="shared" si="9"/>
        <v>241889.32999999996</v>
      </c>
      <c r="T90" s="320"/>
      <c r="U90" s="118" t="s">
        <v>658</v>
      </c>
      <c r="V90" s="45" t="s">
        <v>76</v>
      </c>
      <c r="W90" s="13" t="s">
        <v>81</v>
      </c>
      <c r="X90" s="13" t="s">
        <v>87</v>
      </c>
      <c r="Y90" s="124" t="s">
        <v>164</v>
      </c>
      <c r="Z90" s="20"/>
      <c r="AA90" s="21">
        <v>1</v>
      </c>
      <c r="AB90" s="194" t="s">
        <v>808</v>
      </c>
      <c r="AC90" s="74"/>
    </row>
    <row r="91" spans="1:29" ht="36.75" customHeight="1" x14ac:dyDescent="0.35">
      <c r="A91" s="13">
        <v>82</v>
      </c>
      <c r="B91" s="46" t="s">
        <v>483</v>
      </c>
      <c r="C91" s="66" t="s">
        <v>105</v>
      </c>
      <c r="D91" s="22" t="s">
        <v>106</v>
      </c>
      <c r="E91" s="17" t="s">
        <v>454</v>
      </c>
      <c r="F91" s="22" t="s">
        <v>402</v>
      </c>
      <c r="G91" s="59">
        <v>43405</v>
      </c>
      <c r="H91" s="213">
        <v>1</v>
      </c>
      <c r="I91" s="229">
        <v>82</v>
      </c>
      <c r="J91" s="229"/>
      <c r="K91" s="229"/>
      <c r="L91" s="229"/>
      <c r="M91" s="34"/>
      <c r="N91" s="34"/>
      <c r="O91" s="215" t="s">
        <v>453</v>
      </c>
      <c r="P91" s="234">
        <v>1284643.6299999999</v>
      </c>
      <c r="Q91" s="234">
        <v>814728.62</v>
      </c>
      <c r="R91" s="234">
        <f t="shared" si="10"/>
        <v>63.420593927671611</v>
      </c>
      <c r="S91" s="235">
        <f t="shared" si="9"/>
        <v>469915.00999999989</v>
      </c>
      <c r="T91" s="320"/>
      <c r="U91" s="118" t="s">
        <v>657</v>
      </c>
      <c r="V91" s="13" t="s">
        <v>76</v>
      </c>
      <c r="W91" s="13" t="s">
        <v>84</v>
      </c>
      <c r="X91" s="13" t="s">
        <v>76</v>
      </c>
      <c r="Y91" s="124" t="s">
        <v>175</v>
      </c>
      <c r="Z91" s="20"/>
      <c r="AA91" s="21">
        <v>1</v>
      </c>
      <c r="AB91" s="194" t="s">
        <v>808</v>
      </c>
      <c r="AC91" s="74"/>
    </row>
    <row r="92" spans="1:29" ht="27" customHeight="1" x14ac:dyDescent="0.35">
      <c r="A92" s="13">
        <v>83</v>
      </c>
      <c r="B92" s="46" t="s">
        <v>483</v>
      </c>
      <c r="C92" s="66" t="s">
        <v>105</v>
      </c>
      <c r="D92" s="22" t="s">
        <v>107</v>
      </c>
      <c r="E92" s="17" t="s">
        <v>454</v>
      </c>
      <c r="F92" s="22" t="s">
        <v>403</v>
      </c>
      <c r="G92" s="59">
        <v>43405</v>
      </c>
      <c r="H92" s="213">
        <v>1</v>
      </c>
      <c r="I92" s="215">
        <v>107</v>
      </c>
      <c r="J92" s="215"/>
      <c r="K92" s="215"/>
      <c r="L92" s="215"/>
      <c r="M92" s="33"/>
      <c r="N92" s="33"/>
      <c r="O92" s="215" t="s">
        <v>453</v>
      </c>
      <c r="P92" s="234">
        <v>1309944.52</v>
      </c>
      <c r="Q92" s="234">
        <v>910174.71999999997</v>
      </c>
      <c r="R92" s="234">
        <f t="shared" si="10"/>
        <v>69.481928898790301</v>
      </c>
      <c r="S92" s="235">
        <f t="shared" si="9"/>
        <v>399769.80000000005</v>
      </c>
      <c r="T92" s="320"/>
      <c r="U92" s="118" t="s">
        <v>656</v>
      </c>
      <c r="V92" s="13" t="s">
        <v>76</v>
      </c>
      <c r="W92" s="13" t="s">
        <v>84</v>
      </c>
      <c r="X92" s="13" t="s">
        <v>76</v>
      </c>
      <c r="Y92" s="124" t="s">
        <v>175</v>
      </c>
      <c r="Z92" s="20"/>
      <c r="AA92" s="21">
        <v>1</v>
      </c>
      <c r="AB92" s="194" t="s">
        <v>808</v>
      </c>
      <c r="AC92" s="74"/>
    </row>
    <row r="93" spans="1:29" ht="27" customHeight="1" x14ac:dyDescent="0.35">
      <c r="A93" s="13">
        <v>84</v>
      </c>
      <c r="B93" s="317" t="s">
        <v>56</v>
      </c>
      <c r="C93" s="317" t="s">
        <v>129</v>
      </c>
      <c r="D93" s="22" t="s">
        <v>128</v>
      </c>
      <c r="E93" s="22" t="s">
        <v>426</v>
      </c>
      <c r="F93" s="22" t="s">
        <v>346</v>
      </c>
      <c r="G93" s="59">
        <v>43405</v>
      </c>
      <c r="H93" s="213">
        <v>1</v>
      </c>
      <c r="I93" s="215">
        <v>154</v>
      </c>
      <c r="J93" s="215"/>
      <c r="K93" s="215"/>
      <c r="L93" s="215">
        <v>0</v>
      </c>
      <c r="M93" s="33"/>
      <c r="N93" s="33"/>
      <c r="O93" s="215" t="s">
        <v>453</v>
      </c>
      <c r="P93" s="234">
        <v>1787320.41</v>
      </c>
      <c r="Q93" s="234">
        <v>1489857.44</v>
      </c>
      <c r="R93" s="234">
        <f t="shared" ref="R93" si="11">Q93/P93*100</f>
        <v>83.357042848293773</v>
      </c>
      <c r="S93" s="235">
        <f t="shared" si="9"/>
        <v>297462.96999999997</v>
      </c>
      <c r="T93" s="236"/>
      <c r="U93" s="67" t="s">
        <v>347</v>
      </c>
      <c r="V93" s="54" t="s">
        <v>77</v>
      </c>
      <c r="W93" s="45" t="s">
        <v>84</v>
      </c>
      <c r="X93" s="13" t="s">
        <v>87</v>
      </c>
      <c r="Y93" s="116" t="s">
        <v>159</v>
      </c>
      <c r="Z93" s="20"/>
      <c r="AA93" s="21">
        <v>1</v>
      </c>
      <c r="AB93" s="21"/>
      <c r="AC93" s="74"/>
    </row>
    <row r="94" spans="1:29" ht="38.25" customHeight="1" x14ac:dyDescent="0.35">
      <c r="A94" s="13">
        <v>85</v>
      </c>
      <c r="B94" s="319" t="s">
        <v>46</v>
      </c>
      <c r="C94" s="319" t="s">
        <v>297</v>
      </c>
      <c r="D94" s="117" t="s">
        <v>132</v>
      </c>
      <c r="E94" s="22" t="s">
        <v>425</v>
      </c>
      <c r="F94" s="22" t="s">
        <v>335</v>
      </c>
      <c r="G94" s="68">
        <v>43405</v>
      </c>
      <c r="H94" s="224">
        <v>1</v>
      </c>
      <c r="I94" s="230">
        <v>80</v>
      </c>
      <c r="J94" s="230"/>
      <c r="K94" s="230"/>
      <c r="L94" s="230">
        <v>0</v>
      </c>
      <c r="M94" s="32"/>
      <c r="N94" s="32"/>
      <c r="O94" s="230" t="s">
        <v>453</v>
      </c>
      <c r="P94" s="234">
        <v>1062249.51</v>
      </c>
      <c r="Q94" s="234">
        <v>899618.4</v>
      </c>
      <c r="R94" s="234">
        <f>Q94/P94*100</f>
        <v>84.689933158924219</v>
      </c>
      <c r="S94" s="235">
        <f t="shared" si="9"/>
        <v>162631.10999999999</v>
      </c>
      <c r="T94" s="320">
        <v>955558.46</v>
      </c>
      <c r="U94" s="118" t="s">
        <v>286</v>
      </c>
      <c r="V94" s="54" t="s">
        <v>77</v>
      </c>
      <c r="W94" s="54" t="s">
        <v>84</v>
      </c>
      <c r="X94" s="13" t="s">
        <v>87</v>
      </c>
      <c r="Y94" s="120" t="s">
        <v>161</v>
      </c>
      <c r="Z94" s="20"/>
      <c r="AA94" s="21">
        <v>1</v>
      </c>
      <c r="AB94" s="21"/>
      <c r="AC94" s="74"/>
    </row>
    <row r="95" spans="1:29" ht="38.25" customHeight="1" x14ac:dyDescent="0.35">
      <c r="A95" s="13">
        <v>86</v>
      </c>
      <c r="B95" s="317" t="s">
        <v>46</v>
      </c>
      <c r="C95" s="319" t="s">
        <v>297</v>
      </c>
      <c r="D95" s="22" t="s">
        <v>133</v>
      </c>
      <c r="E95" s="22" t="s">
        <v>425</v>
      </c>
      <c r="F95" s="22" t="s">
        <v>336</v>
      </c>
      <c r="G95" s="19">
        <v>43405</v>
      </c>
      <c r="H95" s="213">
        <v>1</v>
      </c>
      <c r="I95" s="230">
        <v>100</v>
      </c>
      <c r="J95" s="230"/>
      <c r="K95" s="230"/>
      <c r="L95" s="230">
        <v>0</v>
      </c>
      <c r="M95" s="32"/>
      <c r="N95" s="32"/>
      <c r="O95" s="230" t="s">
        <v>88</v>
      </c>
      <c r="P95" s="234">
        <v>1058700.45</v>
      </c>
      <c r="Q95" s="234">
        <v>854842.37</v>
      </c>
      <c r="R95" s="234">
        <f>Q95/P95*100</f>
        <v>80.744498597313338</v>
      </c>
      <c r="S95" s="235">
        <f t="shared" si="9"/>
        <v>203858.07999999996</v>
      </c>
      <c r="T95" s="320">
        <v>617223.1</v>
      </c>
      <c r="U95" s="118" t="s">
        <v>287</v>
      </c>
      <c r="V95" s="13" t="s">
        <v>77</v>
      </c>
      <c r="W95" s="13" t="s">
        <v>84</v>
      </c>
      <c r="X95" s="13" t="s">
        <v>87</v>
      </c>
      <c r="Y95" s="120" t="s">
        <v>161</v>
      </c>
      <c r="Z95" s="20"/>
      <c r="AA95" s="21">
        <v>1</v>
      </c>
      <c r="AB95" s="21"/>
      <c r="AC95" s="74"/>
    </row>
    <row r="96" spans="1:29" ht="27.75" customHeight="1" x14ac:dyDescent="0.35">
      <c r="A96" s="13">
        <v>87</v>
      </c>
      <c r="B96" s="317" t="s">
        <v>17</v>
      </c>
      <c r="C96" s="317" t="s">
        <v>143</v>
      </c>
      <c r="D96" s="22" t="s">
        <v>315</v>
      </c>
      <c r="E96" s="22" t="s">
        <v>438</v>
      </c>
      <c r="F96" s="22" t="s">
        <v>404</v>
      </c>
      <c r="G96" s="19">
        <v>43405</v>
      </c>
      <c r="H96" s="213">
        <v>1</v>
      </c>
      <c r="I96" s="230">
        <v>48</v>
      </c>
      <c r="J96" s="230"/>
      <c r="K96" s="230"/>
      <c r="L96" s="230"/>
      <c r="M96" s="32"/>
      <c r="N96" s="32"/>
      <c r="O96" s="230"/>
      <c r="P96" s="234">
        <v>552634.99</v>
      </c>
      <c r="Q96" s="234">
        <v>333364.77</v>
      </c>
      <c r="R96" s="234">
        <f t="shared" ref="R96:R99" si="12">Q96/P96*100</f>
        <v>60.322776521986064</v>
      </c>
      <c r="S96" s="235">
        <f t="shared" si="9"/>
        <v>219270.21999999997</v>
      </c>
      <c r="T96" s="320">
        <v>1195420.97</v>
      </c>
      <c r="U96" s="118" t="s">
        <v>317</v>
      </c>
      <c r="V96" s="13" t="s">
        <v>77</v>
      </c>
      <c r="W96" s="13" t="s">
        <v>81</v>
      </c>
      <c r="X96" s="13" t="s">
        <v>87</v>
      </c>
      <c r="Y96" s="116" t="s">
        <v>114</v>
      </c>
      <c r="Z96" s="20"/>
      <c r="AA96" s="21">
        <v>1</v>
      </c>
      <c r="AB96" s="21"/>
      <c r="AC96" s="74"/>
    </row>
    <row r="97" spans="1:29" ht="21.75" customHeight="1" x14ac:dyDescent="0.35">
      <c r="A97" s="13">
        <v>88</v>
      </c>
      <c r="B97" s="317" t="s">
        <v>17</v>
      </c>
      <c r="C97" s="317" t="s">
        <v>143</v>
      </c>
      <c r="D97" s="22" t="s">
        <v>316</v>
      </c>
      <c r="E97" s="22" t="s">
        <v>438</v>
      </c>
      <c r="F97" s="22" t="s">
        <v>405</v>
      </c>
      <c r="G97" s="19">
        <v>43405</v>
      </c>
      <c r="H97" s="213">
        <v>1</v>
      </c>
      <c r="I97" s="230">
        <v>24</v>
      </c>
      <c r="J97" s="230"/>
      <c r="K97" s="230"/>
      <c r="L97" s="230"/>
      <c r="M97" s="32"/>
      <c r="N97" s="32"/>
      <c r="O97" s="230"/>
      <c r="P97" s="234">
        <v>300672.28000000003</v>
      </c>
      <c r="Q97" s="234">
        <v>223707.88</v>
      </c>
      <c r="R97" s="234">
        <f t="shared" si="12"/>
        <v>74.402562151722123</v>
      </c>
      <c r="S97" s="235">
        <f t="shared" si="9"/>
        <v>76964.400000000023</v>
      </c>
      <c r="T97" s="320">
        <v>1195420.98</v>
      </c>
      <c r="U97" s="118" t="s">
        <v>317</v>
      </c>
      <c r="V97" s="13" t="s">
        <v>77</v>
      </c>
      <c r="W97" s="13" t="s">
        <v>81</v>
      </c>
      <c r="X97" s="13" t="s">
        <v>87</v>
      </c>
      <c r="Y97" s="116" t="s">
        <v>114</v>
      </c>
      <c r="Z97" s="20"/>
      <c r="AA97" s="21">
        <v>1</v>
      </c>
      <c r="AB97" s="21"/>
      <c r="AC97" s="74"/>
    </row>
    <row r="98" spans="1:29" ht="24.75" customHeight="1" x14ac:dyDescent="0.35">
      <c r="A98" s="13">
        <v>89</v>
      </c>
      <c r="B98" s="317" t="s">
        <v>17</v>
      </c>
      <c r="C98" s="317" t="s">
        <v>143</v>
      </c>
      <c r="D98" s="22" t="s">
        <v>144</v>
      </c>
      <c r="E98" s="22" t="s">
        <v>438</v>
      </c>
      <c r="F98" s="22" t="s">
        <v>406</v>
      </c>
      <c r="G98" s="19">
        <v>43405</v>
      </c>
      <c r="H98" s="213">
        <v>1</v>
      </c>
      <c r="I98" s="230">
        <v>99</v>
      </c>
      <c r="J98" s="230"/>
      <c r="K98" s="230"/>
      <c r="L98" s="230"/>
      <c r="M98" s="32"/>
      <c r="N98" s="32"/>
      <c r="O98" s="230"/>
      <c r="P98" s="234">
        <v>1339251.8899999999</v>
      </c>
      <c r="Q98" s="234">
        <v>968255.67</v>
      </c>
      <c r="R98" s="234">
        <f t="shared" si="12"/>
        <v>72.298249286024912</v>
      </c>
      <c r="S98" s="235">
        <f t="shared" si="9"/>
        <v>370996.21999999986</v>
      </c>
      <c r="T98" s="320">
        <v>3255451.07</v>
      </c>
      <c r="U98" s="118" t="s">
        <v>318</v>
      </c>
      <c r="V98" s="13" t="s">
        <v>77</v>
      </c>
      <c r="W98" s="13" t="s">
        <v>81</v>
      </c>
      <c r="X98" s="13" t="s">
        <v>87</v>
      </c>
      <c r="Y98" s="116" t="s">
        <v>114</v>
      </c>
      <c r="Z98" s="20"/>
      <c r="AA98" s="21">
        <v>1</v>
      </c>
      <c r="AB98" s="21"/>
      <c r="AC98" s="74"/>
    </row>
    <row r="99" spans="1:29" ht="30" x14ac:dyDescent="0.25">
      <c r="A99" s="13">
        <v>90</v>
      </c>
      <c r="B99" s="317" t="s">
        <v>30</v>
      </c>
      <c r="C99" s="317" t="s">
        <v>143</v>
      </c>
      <c r="D99" s="22" t="s">
        <v>145</v>
      </c>
      <c r="E99" s="22" t="s">
        <v>436</v>
      </c>
      <c r="F99" s="317" t="s">
        <v>407</v>
      </c>
      <c r="G99" s="59">
        <v>43405</v>
      </c>
      <c r="H99" s="213">
        <v>1</v>
      </c>
      <c r="I99" s="230">
        <v>80</v>
      </c>
      <c r="J99" s="230"/>
      <c r="K99" s="230"/>
      <c r="L99" s="230"/>
      <c r="M99" s="32"/>
      <c r="N99" s="32"/>
      <c r="O99" s="230" t="s">
        <v>453</v>
      </c>
      <c r="P99" s="234">
        <v>956015.6</v>
      </c>
      <c r="Q99" s="234">
        <v>673935.21</v>
      </c>
      <c r="R99" s="234">
        <f t="shared" si="12"/>
        <v>70.494164530369588</v>
      </c>
      <c r="S99" s="234">
        <f t="shared" si="9"/>
        <v>282080.39</v>
      </c>
      <c r="T99" s="320">
        <v>2320977.86</v>
      </c>
      <c r="U99" s="118" t="s">
        <v>294</v>
      </c>
      <c r="V99" s="13" t="s">
        <v>77</v>
      </c>
      <c r="W99" s="13" t="s">
        <v>81</v>
      </c>
      <c r="X99" s="13" t="s">
        <v>87</v>
      </c>
      <c r="Y99" s="116" t="s">
        <v>163</v>
      </c>
      <c r="Z99" s="20"/>
      <c r="AA99" s="21">
        <v>1</v>
      </c>
      <c r="AB99" s="21"/>
      <c r="AC99" s="74"/>
    </row>
    <row r="100" spans="1:29" ht="32.25" customHeight="1" x14ac:dyDescent="0.35">
      <c r="A100" s="13">
        <v>91</v>
      </c>
      <c r="B100" s="317" t="s">
        <v>56</v>
      </c>
      <c r="C100" s="317" t="s">
        <v>143</v>
      </c>
      <c r="D100" s="22" t="s">
        <v>157</v>
      </c>
      <c r="E100" s="22" t="s">
        <v>451</v>
      </c>
      <c r="F100" s="22" t="s">
        <v>415</v>
      </c>
      <c r="G100" s="59">
        <v>43405</v>
      </c>
      <c r="H100" s="213">
        <v>1</v>
      </c>
      <c r="I100" s="215">
        <v>100</v>
      </c>
      <c r="J100" s="215"/>
      <c r="K100" s="215"/>
      <c r="L100" s="215">
        <v>2</v>
      </c>
      <c r="M100" s="33"/>
      <c r="N100" s="33"/>
      <c r="O100" s="215" t="s">
        <v>88</v>
      </c>
      <c r="P100" s="234">
        <v>944139.87</v>
      </c>
      <c r="Q100" s="234">
        <v>694974.4</v>
      </c>
      <c r="R100" s="234">
        <f t="shared" ref="R100:R102" si="13">Q100/P100*100</f>
        <v>73.609263000406926</v>
      </c>
      <c r="S100" s="235">
        <f t="shared" si="9"/>
        <v>249165.46999999997</v>
      </c>
      <c r="T100" s="236">
        <v>1917228.15</v>
      </c>
      <c r="U100" s="67" t="s">
        <v>348</v>
      </c>
      <c r="V100" s="45" t="s">
        <v>77</v>
      </c>
      <c r="W100" s="118" t="s">
        <v>81</v>
      </c>
      <c r="X100" s="13" t="s">
        <v>87</v>
      </c>
      <c r="Y100" s="116" t="s">
        <v>158</v>
      </c>
      <c r="Z100" s="20"/>
      <c r="AA100" s="21">
        <v>1</v>
      </c>
      <c r="AB100" s="21"/>
      <c r="AC100" s="74"/>
    </row>
    <row r="101" spans="1:29" ht="27.75" customHeight="1" x14ac:dyDescent="0.35">
      <c r="A101" s="13">
        <v>92</v>
      </c>
      <c r="B101" s="46" t="s">
        <v>483</v>
      </c>
      <c r="C101" s="317" t="s">
        <v>143</v>
      </c>
      <c r="D101" s="22" t="s">
        <v>146</v>
      </c>
      <c r="E101" s="22" t="s">
        <v>454</v>
      </c>
      <c r="F101" s="22" t="s">
        <v>408</v>
      </c>
      <c r="G101" s="59">
        <v>43405</v>
      </c>
      <c r="H101" s="213">
        <v>1</v>
      </c>
      <c r="I101" s="215">
        <v>176</v>
      </c>
      <c r="J101" s="215"/>
      <c r="K101" s="215"/>
      <c r="L101" s="215"/>
      <c r="M101" s="33"/>
      <c r="N101" s="33"/>
      <c r="O101" s="215" t="s">
        <v>88</v>
      </c>
      <c r="P101" s="234">
        <v>2477557.29</v>
      </c>
      <c r="Q101" s="234">
        <v>1347309.83</v>
      </c>
      <c r="R101" s="234">
        <f t="shared" si="13"/>
        <v>54.380572164286868</v>
      </c>
      <c r="S101" s="235">
        <f t="shared" si="9"/>
        <v>1130247.46</v>
      </c>
      <c r="T101" s="234"/>
      <c r="U101" s="118" t="s">
        <v>655</v>
      </c>
      <c r="V101" s="45" t="s">
        <v>77</v>
      </c>
      <c r="W101" s="45" t="s">
        <v>81</v>
      </c>
      <c r="X101" s="13" t="s">
        <v>87</v>
      </c>
      <c r="Y101" s="124" t="s">
        <v>164</v>
      </c>
      <c r="Z101" s="20"/>
      <c r="AA101" s="21">
        <v>1</v>
      </c>
      <c r="AB101" s="194" t="s">
        <v>808</v>
      </c>
      <c r="AC101" s="74"/>
    </row>
    <row r="102" spans="1:29" ht="36" customHeight="1" x14ac:dyDescent="0.35">
      <c r="A102" s="13">
        <v>93</v>
      </c>
      <c r="B102" s="317" t="s">
        <v>56</v>
      </c>
      <c r="C102" s="317" t="s">
        <v>130</v>
      </c>
      <c r="D102" s="22" t="s">
        <v>131</v>
      </c>
      <c r="E102" s="22" t="s">
        <v>451</v>
      </c>
      <c r="F102" s="22" t="s">
        <v>452</v>
      </c>
      <c r="G102" s="59">
        <v>43435</v>
      </c>
      <c r="H102" s="213">
        <v>1</v>
      </c>
      <c r="I102" s="215">
        <v>75</v>
      </c>
      <c r="J102" s="215"/>
      <c r="K102" s="215"/>
      <c r="L102" s="215">
        <v>0</v>
      </c>
      <c r="M102" s="33"/>
      <c r="N102" s="33"/>
      <c r="O102" s="215" t="s">
        <v>453</v>
      </c>
      <c r="P102" s="234">
        <v>379600.82</v>
      </c>
      <c r="Q102" s="234">
        <v>197468.46</v>
      </c>
      <c r="R102" s="234">
        <f t="shared" si="13"/>
        <v>52.020029882970221</v>
      </c>
      <c r="S102" s="235">
        <f t="shared" si="9"/>
        <v>182132.36000000002</v>
      </c>
      <c r="T102" s="234">
        <v>755718.53</v>
      </c>
      <c r="U102" s="118" t="s">
        <v>450</v>
      </c>
      <c r="V102" s="45" t="s">
        <v>76</v>
      </c>
      <c r="W102" s="45" t="s">
        <v>84</v>
      </c>
      <c r="X102" s="13" t="s">
        <v>76</v>
      </c>
      <c r="Y102" s="116" t="s">
        <v>158</v>
      </c>
      <c r="Z102" s="20"/>
      <c r="AA102" s="21">
        <v>1</v>
      </c>
      <c r="AB102" s="21"/>
      <c r="AC102" s="74"/>
    </row>
    <row r="103" spans="1:29" ht="38.25" customHeight="1" x14ac:dyDescent="0.35">
      <c r="A103" s="13">
        <v>94</v>
      </c>
      <c r="B103" s="317" t="s">
        <v>46</v>
      </c>
      <c r="C103" s="317" t="s">
        <v>139</v>
      </c>
      <c r="D103" s="22" t="s">
        <v>134</v>
      </c>
      <c r="E103" s="22" t="s">
        <v>425</v>
      </c>
      <c r="F103" s="22" t="s">
        <v>490</v>
      </c>
      <c r="G103" s="59">
        <v>43435</v>
      </c>
      <c r="H103" s="213">
        <v>1</v>
      </c>
      <c r="I103" s="215">
        <v>64</v>
      </c>
      <c r="J103" s="215"/>
      <c r="K103" s="215"/>
      <c r="L103" s="215">
        <v>0</v>
      </c>
      <c r="M103" s="33"/>
      <c r="N103" s="33"/>
      <c r="O103" s="215" t="s">
        <v>453</v>
      </c>
      <c r="P103" s="234">
        <v>1071671.48</v>
      </c>
      <c r="Q103" s="234">
        <v>744860.93</v>
      </c>
      <c r="R103" s="234">
        <f t="shared" ref="R103:R108" si="14">Q103/P103*100</f>
        <v>69.504595755408189</v>
      </c>
      <c r="S103" s="235">
        <f t="shared" si="9"/>
        <v>326810.54999999993</v>
      </c>
      <c r="T103" s="331">
        <v>578631.1</v>
      </c>
      <c r="U103" s="338" t="s">
        <v>496</v>
      </c>
      <c r="V103" s="45" t="s">
        <v>77</v>
      </c>
      <c r="W103" s="45" t="s">
        <v>84</v>
      </c>
      <c r="X103" s="13" t="s">
        <v>87</v>
      </c>
      <c r="Y103" s="116" t="s">
        <v>178</v>
      </c>
      <c r="Z103" s="20"/>
      <c r="AA103" s="21">
        <v>1</v>
      </c>
      <c r="AB103" s="21"/>
      <c r="AC103" s="74"/>
    </row>
    <row r="104" spans="1:29" ht="38.25" customHeight="1" x14ac:dyDescent="0.35">
      <c r="A104" s="13">
        <v>95</v>
      </c>
      <c r="B104" s="317" t="s">
        <v>46</v>
      </c>
      <c r="C104" s="317" t="s">
        <v>139</v>
      </c>
      <c r="D104" s="22" t="s">
        <v>135</v>
      </c>
      <c r="E104" s="22" t="s">
        <v>425</v>
      </c>
      <c r="F104" s="22" t="s">
        <v>491</v>
      </c>
      <c r="G104" s="59">
        <v>43435</v>
      </c>
      <c r="H104" s="213">
        <v>1</v>
      </c>
      <c r="I104" s="215">
        <v>64</v>
      </c>
      <c r="J104" s="215"/>
      <c r="K104" s="215"/>
      <c r="L104" s="215">
        <v>0</v>
      </c>
      <c r="M104" s="33"/>
      <c r="N104" s="33"/>
      <c r="O104" s="215" t="s">
        <v>453</v>
      </c>
      <c r="P104" s="234">
        <v>944350.89</v>
      </c>
      <c r="Q104" s="234">
        <v>710519.6</v>
      </c>
      <c r="R104" s="234">
        <f t="shared" si="14"/>
        <v>75.238940051192188</v>
      </c>
      <c r="S104" s="235">
        <f t="shared" si="9"/>
        <v>233831.29000000004</v>
      </c>
      <c r="T104" s="332"/>
      <c r="U104" s="340"/>
      <c r="V104" s="45" t="s">
        <v>77</v>
      </c>
      <c r="W104" s="45" t="s">
        <v>84</v>
      </c>
      <c r="X104" s="13" t="s">
        <v>87</v>
      </c>
      <c r="Y104" s="116" t="s">
        <v>178</v>
      </c>
      <c r="Z104" s="20"/>
      <c r="AA104" s="21">
        <v>1</v>
      </c>
      <c r="AB104" s="21"/>
      <c r="AC104" s="74"/>
    </row>
    <row r="105" spans="1:29" ht="38.25" customHeight="1" x14ac:dyDescent="0.35">
      <c r="A105" s="13">
        <v>96</v>
      </c>
      <c r="B105" s="317" t="s">
        <v>46</v>
      </c>
      <c r="C105" s="317" t="s">
        <v>139</v>
      </c>
      <c r="D105" s="22" t="s">
        <v>136</v>
      </c>
      <c r="E105" s="22" t="s">
        <v>425</v>
      </c>
      <c r="F105" s="22" t="s">
        <v>492</v>
      </c>
      <c r="G105" s="59">
        <v>43435</v>
      </c>
      <c r="H105" s="213">
        <v>1</v>
      </c>
      <c r="I105" s="215">
        <v>64</v>
      </c>
      <c r="J105" s="215"/>
      <c r="K105" s="215"/>
      <c r="L105" s="215">
        <v>0</v>
      </c>
      <c r="M105" s="33"/>
      <c r="N105" s="33"/>
      <c r="O105" s="215" t="s">
        <v>453</v>
      </c>
      <c r="P105" s="234">
        <v>1096925.3899999999</v>
      </c>
      <c r="Q105" s="234">
        <v>889070.55</v>
      </c>
      <c r="R105" s="234">
        <f t="shared" si="14"/>
        <v>81.051141500152539</v>
      </c>
      <c r="S105" s="235">
        <f t="shared" si="9"/>
        <v>207854.83999999985</v>
      </c>
      <c r="T105" s="332"/>
      <c r="U105" s="340"/>
      <c r="V105" s="45" t="s">
        <v>77</v>
      </c>
      <c r="W105" s="45" t="s">
        <v>84</v>
      </c>
      <c r="X105" s="13" t="s">
        <v>87</v>
      </c>
      <c r="Y105" s="116" t="s">
        <v>178</v>
      </c>
      <c r="Z105" s="20"/>
      <c r="AA105" s="21">
        <v>1</v>
      </c>
      <c r="AB105" s="21"/>
      <c r="AC105" s="74"/>
    </row>
    <row r="106" spans="1:29" ht="38.25" customHeight="1" x14ac:dyDescent="0.35">
      <c r="A106" s="13">
        <v>97</v>
      </c>
      <c r="B106" s="317" t="s">
        <v>46</v>
      </c>
      <c r="C106" s="317" t="s">
        <v>139</v>
      </c>
      <c r="D106" s="22" t="s">
        <v>137</v>
      </c>
      <c r="E106" s="22" t="s">
        <v>425</v>
      </c>
      <c r="F106" s="22" t="s">
        <v>493</v>
      </c>
      <c r="G106" s="59">
        <v>43435</v>
      </c>
      <c r="H106" s="213">
        <v>1</v>
      </c>
      <c r="I106" s="215">
        <v>60</v>
      </c>
      <c r="J106" s="215"/>
      <c r="K106" s="215"/>
      <c r="L106" s="215">
        <v>0</v>
      </c>
      <c r="M106" s="33"/>
      <c r="N106" s="33"/>
      <c r="O106" s="215" t="s">
        <v>453</v>
      </c>
      <c r="P106" s="234">
        <v>896897.24</v>
      </c>
      <c r="Q106" s="234">
        <v>799629.87</v>
      </c>
      <c r="R106" s="234">
        <f t="shared" si="14"/>
        <v>89.155126622978571</v>
      </c>
      <c r="S106" s="235">
        <f t="shared" si="9"/>
        <v>97267.37</v>
      </c>
      <c r="T106" s="332"/>
      <c r="U106" s="340"/>
      <c r="V106" s="45" t="s">
        <v>77</v>
      </c>
      <c r="W106" s="45" t="s">
        <v>84</v>
      </c>
      <c r="X106" s="13" t="s">
        <v>87</v>
      </c>
      <c r="Y106" s="116" t="s">
        <v>178</v>
      </c>
      <c r="Z106" s="20"/>
      <c r="AA106" s="21">
        <v>1</v>
      </c>
      <c r="AB106" s="21"/>
      <c r="AC106" s="74"/>
    </row>
    <row r="107" spans="1:29" ht="38.25" customHeight="1" x14ac:dyDescent="0.35">
      <c r="A107" s="13">
        <v>98</v>
      </c>
      <c r="B107" s="317" t="s">
        <v>46</v>
      </c>
      <c r="C107" s="317" t="s">
        <v>139</v>
      </c>
      <c r="D107" s="22" t="s">
        <v>138</v>
      </c>
      <c r="E107" s="22" t="s">
        <v>425</v>
      </c>
      <c r="F107" s="22" t="s">
        <v>494</v>
      </c>
      <c r="G107" s="59">
        <v>43435</v>
      </c>
      <c r="H107" s="213">
        <v>1</v>
      </c>
      <c r="I107" s="215">
        <v>60</v>
      </c>
      <c r="J107" s="215"/>
      <c r="K107" s="215"/>
      <c r="L107" s="215">
        <v>0</v>
      </c>
      <c r="M107" s="33"/>
      <c r="N107" s="33"/>
      <c r="O107" s="215" t="s">
        <v>453</v>
      </c>
      <c r="P107" s="234">
        <v>747510.46</v>
      </c>
      <c r="Q107" s="234">
        <v>691783.57</v>
      </c>
      <c r="R107" s="234">
        <f t="shared" si="14"/>
        <v>92.545001978968969</v>
      </c>
      <c r="S107" s="235">
        <f t="shared" si="9"/>
        <v>55726.890000000014</v>
      </c>
      <c r="T107" s="333"/>
      <c r="U107" s="339"/>
      <c r="V107" s="45" t="s">
        <v>77</v>
      </c>
      <c r="W107" s="45" t="s">
        <v>84</v>
      </c>
      <c r="X107" s="13" t="s">
        <v>87</v>
      </c>
      <c r="Y107" s="116" t="s">
        <v>178</v>
      </c>
      <c r="Z107" s="20"/>
      <c r="AA107" s="21">
        <v>1</v>
      </c>
      <c r="AB107" s="21"/>
      <c r="AC107" s="74"/>
    </row>
    <row r="108" spans="1:29" ht="38.25" customHeight="1" x14ac:dyDescent="0.35">
      <c r="A108" s="13">
        <v>99</v>
      </c>
      <c r="B108" s="317" t="s">
        <v>46</v>
      </c>
      <c r="C108" s="317" t="s">
        <v>176</v>
      </c>
      <c r="D108" s="22" t="s">
        <v>177</v>
      </c>
      <c r="E108" s="22" t="s">
        <v>425</v>
      </c>
      <c r="F108" s="22" t="s">
        <v>495</v>
      </c>
      <c r="G108" s="59">
        <v>43435</v>
      </c>
      <c r="H108" s="213">
        <v>1</v>
      </c>
      <c r="I108" s="215">
        <v>261</v>
      </c>
      <c r="J108" s="215"/>
      <c r="K108" s="215"/>
      <c r="L108" s="215">
        <v>0</v>
      </c>
      <c r="M108" s="33"/>
      <c r="N108" s="33"/>
      <c r="O108" s="215" t="s">
        <v>453</v>
      </c>
      <c r="P108" s="234">
        <v>3307428.98</v>
      </c>
      <c r="Q108" s="234">
        <v>2685397.81</v>
      </c>
      <c r="R108" s="234">
        <f t="shared" si="14"/>
        <v>81.19290924275569</v>
      </c>
      <c r="S108" s="235">
        <f t="shared" si="9"/>
        <v>622031.16999999993</v>
      </c>
      <c r="T108" s="234">
        <v>11466109.92</v>
      </c>
      <c r="U108" s="118" t="s">
        <v>497</v>
      </c>
      <c r="V108" s="45" t="s">
        <v>77</v>
      </c>
      <c r="W108" s="45" t="s">
        <v>81</v>
      </c>
      <c r="X108" s="13" t="s">
        <v>87</v>
      </c>
      <c r="Y108" s="116" t="s">
        <v>162</v>
      </c>
      <c r="Z108" s="20"/>
      <c r="AA108" s="21">
        <v>1</v>
      </c>
      <c r="AB108" s="21"/>
      <c r="AC108" s="74"/>
    </row>
    <row r="109" spans="1:29" ht="32.25" customHeight="1" x14ac:dyDescent="0.25">
      <c r="A109" s="13">
        <v>100</v>
      </c>
      <c r="B109" s="317" t="s">
        <v>30</v>
      </c>
      <c r="C109" s="317" t="s">
        <v>66</v>
      </c>
      <c r="D109" s="22" t="s">
        <v>65</v>
      </c>
      <c r="E109" s="70" t="s">
        <v>742</v>
      </c>
      <c r="F109" s="22" t="s">
        <v>521</v>
      </c>
      <c r="G109" s="59">
        <v>43435</v>
      </c>
      <c r="H109" s="213">
        <v>1</v>
      </c>
      <c r="I109" s="215">
        <v>787</v>
      </c>
      <c r="J109" s="215"/>
      <c r="K109" s="215"/>
      <c r="L109" s="215"/>
      <c r="M109" s="33"/>
      <c r="N109" s="33"/>
      <c r="O109" s="215" t="s">
        <v>453</v>
      </c>
      <c r="P109" s="234">
        <v>5189043.59</v>
      </c>
      <c r="Q109" s="234">
        <v>3383936.66</v>
      </c>
      <c r="R109" s="234">
        <f t="shared" ref="R109:R110" si="15">Q109/P109*100</f>
        <v>65.213109146381257</v>
      </c>
      <c r="S109" s="234">
        <f t="shared" si="9"/>
        <v>1805106.9299999997</v>
      </c>
      <c r="T109" s="234">
        <v>509415.13</v>
      </c>
      <c r="U109" s="118" t="s">
        <v>447</v>
      </c>
      <c r="V109" s="45" t="s">
        <v>77</v>
      </c>
      <c r="W109" s="45" t="s">
        <v>84</v>
      </c>
      <c r="X109" s="13" t="s">
        <v>87</v>
      </c>
      <c r="Y109" s="116" t="s">
        <v>163</v>
      </c>
      <c r="Z109" s="20"/>
      <c r="AA109" s="21">
        <v>1</v>
      </c>
      <c r="AB109" s="21"/>
      <c r="AC109" s="74"/>
    </row>
    <row r="110" spans="1:29" ht="21.75" customHeight="1" x14ac:dyDescent="0.25">
      <c r="A110" s="13">
        <v>101</v>
      </c>
      <c r="B110" s="317" t="s">
        <v>30</v>
      </c>
      <c r="C110" s="317" t="s">
        <v>66</v>
      </c>
      <c r="D110" s="22" t="s">
        <v>67</v>
      </c>
      <c r="E110" s="70" t="s">
        <v>742</v>
      </c>
      <c r="F110" s="22" t="s">
        <v>522</v>
      </c>
      <c r="G110" s="59">
        <v>43435</v>
      </c>
      <c r="H110" s="213">
        <v>1</v>
      </c>
      <c r="I110" s="215">
        <v>755</v>
      </c>
      <c r="J110" s="215"/>
      <c r="K110" s="215"/>
      <c r="L110" s="215"/>
      <c r="M110" s="33"/>
      <c r="N110" s="33"/>
      <c r="O110" s="215" t="s">
        <v>453</v>
      </c>
      <c r="P110" s="234">
        <v>4973185.4000000004</v>
      </c>
      <c r="Q110" s="234">
        <v>3005568.5</v>
      </c>
      <c r="R110" s="234">
        <f t="shared" si="15"/>
        <v>60.435480647876105</v>
      </c>
      <c r="S110" s="234">
        <f t="shared" si="9"/>
        <v>1967616.9000000004</v>
      </c>
      <c r="T110" s="234">
        <v>1726861.17</v>
      </c>
      <c r="U110" s="118" t="s">
        <v>448</v>
      </c>
      <c r="V110" s="45" t="s">
        <v>77</v>
      </c>
      <c r="W110" s="45" t="s">
        <v>84</v>
      </c>
      <c r="X110" s="13" t="s">
        <v>87</v>
      </c>
      <c r="Y110" s="116" t="s">
        <v>163</v>
      </c>
      <c r="Z110" s="20"/>
      <c r="AA110" s="21">
        <v>1</v>
      </c>
      <c r="AB110" s="21"/>
      <c r="AC110" s="74"/>
    </row>
    <row r="111" spans="1:29" ht="23.25" customHeight="1" x14ac:dyDescent="0.35">
      <c r="A111" s="13">
        <v>102</v>
      </c>
      <c r="B111" s="317" t="s">
        <v>56</v>
      </c>
      <c r="C111" s="317" t="s">
        <v>525</v>
      </c>
      <c r="D111" s="22" t="s">
        <v>524</v>
      </c>
      <c r="E111" s="22" t="s">
        <v>426</v>
      </c>
      <c r="F111" s="22" t="s">
        <v>526</v>
      </c>
      <c r="G111" s="59">
        <v>43435</v>
      </c>
      <c r="H111" s="213">
        <v>1</v>
      </c>
      <c r="I111" s="215">
        <v>138</v>
      </c>
      <c r="J111" s="215"/>
      <c r="K111" s="215"/>
      <c r="L111" s="215">
        <v>0</v>
      </c>
      <c r="M111" s="33"/>
      <c r="N111" s="33"/>
      <c r="O111" s="215" t="s">
        <v>453</v>
      </c>
      <c r="P111" s="234">
        <v>1660094.34</v>
      </c>
      <c r="Q111" s="234">
        <v>1330103.73</v>
      </c>
      <c r="R111" s="234">
        <f>Q111/P111*100</f>
        <v>80.122177273371094</v>
      </c>
      <c r="S111" s="235">
        <f t="shared" si="9"/>
        <v>329990.6100000001</v>
      </c>
      <c r="T111" s="234"/>
      <c r="U111" s="118" t="s">
        <v>666</v>
      </c>
      <c r="V111" s="45" t="s">
        <v>77</v>
      </c>
      <c r="W111" s="45" t="s">
        <v>84</v>
      </c>
      <c r="X111" s="45" t="s">
        <v>87</v>
      </c>
      <c r="Y111" s="116" t="s">
        <v>159</v>
      </c>
      <c r="Z111" s="20"/>
      <c r="AA111" s="21">
        <v>1</v>
      </c>
      <c r="AB111" s="21"/>
      <c r="AC111" s="74"/>
    </row>
    <row r="112" spans="1:29" ht="27" customHeight="1" x14ac:dyDescent="0.35">
      <c r="A112" s="13">
        <v>103</v>
      </c>
      <c r="B112" s="46" t="s">
        <v>483</v>
      </c>
      <c r="C112" s="66" t="s">
        <v>10</v>
      </c>
      <c r="D112" s="22" t="s">
        <v>605</v>
      </c>
      <c r="E112" s="17" t="s">
        <v>454</v>
      </c>
      <c r="F112" s="365" t="s">
        <v>611</v>
      </c>
      <c r="G112" s="18">
        <v>43466</v>
      </c>
      <c r="H112" s="213">
        <v>1</v>
      </c>
      <c r="I112" s="229">
        <v>24</v>
      </c>
      <c r="J112" s="229"/>
      <c r="K112" s="229"/>
      <c r="L112" s="229"/>
      <c r="M112" s="34"/>
      <c r="N112" s="34"/>
      <c r="O112" s="215" t="s">
        <v>512</v>
      </c>
      <c r="P112" s="234">
        <v>394965.06</v>
      </c>
      <c r="Q112" s="234">
        <v>287964.09999999998</v>
      </c>
      <c r="R112" s="331">
        <f t="shared" ref="R112:R114" si="16">Q112/P112*100</f>
        <v>72.908752991973515</v>
      </c>
      <c r="S112" s="235">
        <f t="shared" si="9"/>
        <v>107000.96000000002</v>
      </c>
      <c r="T112" s="320"/>
      <c r="U112" s="118" t="s">
        <v>654</v>
      </c>
      <c r="V112" s="45" t="s">
        <v>76</v>
      </c>
      <c r="W112" s="13"/>
      <c r="X112" s="45" t="s">
        <v>76</v>
      </c>
      <c r="Y112" s="124" t="s">
        <v>164</v>
      </c>
      <c r="Z112" s="20"/>
      <c r="AA112" s="21">
        <v>1</v>
      </c>
      <c r="AC112" s="74"/>
    </row>
    <row r="113" spans="1:30" ht="26.25" customHeight="1" x14ac:dyDescent="0.35">
      <c r="A113" s="13">
        <v>104</v>
      </c>
      <c r="B113" s="46" t="s">
        <v>483</v>
      </c>
      <c r="C113" s="66" t="s">
        <v>10</v>
      </c>
      <c r="D113" s="22" t="s">
        <v>606</v>
      </c>
      <c r="E113" s="17" t="s">
        <v>454</v>
      </c>
      <c r="F113" s="370"/>
      <c r="G113" s="18">
        <v>43466</v>
      </c>
      <c r="H113" s="213">
        <v>1</v>
      </c>
      <c r="I113" s="229">
        <v>28</v>
      </c>
      <c r="J113" s="229"/>
      <c r="K113" s="229"/>
      <c r="L113" s="229"/>
      <c r="M113" s="34"/>
      <c r="N113" s="34"/>
      <c r="O113" s="215" t="s">
        <v>512</v>
      </c>
      <c r="P113" s="234"/>
      <c r="Q113" s="234"/>
      <c r="R113" s="332" t="e">
        <f t="shared" si="16"/>
        <v>#DIV/0!</v>
      </c>
      <c r="S113" s="235">
        <f t="shared" si="9"/>
        <v>0</v>
      </c>
      <c r="T113" s="320"/>
      <c r="U113" s="118" t="s">
        <v>654</v>
      </c>
      <c r="V113" s="45" t="s">
        <v>76</v>
      </c>
      <c r="W113" s="13"/>
      <c r="X113" s="45" t="s">
        <v>76</v>
      </c>
      <c r="Y113" s="124" t="s">
        <v>164</v>
      </c>
      <c r="Z113" s="20"/>
      <c r="AA113" s="21">
        <v>1</v>
      </c>
      <c r="AB113" s="194" t="s">
        <v>809</v>
      </c>
      <c r="AC113" s="74"/>
    </row>
    <row r="114" spans="1:30" ht="30" customHeight="1" x14ac:dyDescent="0.35">
      <c r="A114" s="13">
        <v>105</v>
      </c>
      <c r="B114" s="46" t="s">
        <v>483</v>
      </c>
      <c r="C114" s="66" t="s">
        <v>10</v>
      </c>
      <c r="D114" s="22" t="s">
        <v>608</v>
      </c>
      <c r="E114" s="17" t="s">
        <v>454</v>
      </c>
      <c r="F114" s="366"/>
      <c r="G114" s="18">
        <v>43466</v>
      </c>
      <c r="H114" s="213">
        <v>1</v>
      </c>
      <c r="I114" s="229">
        <v>35</v>
      </c>
      <c r="J114" s="229"/>
      <c r="K114" s="229"/>
      <c r="L114" s="229"/>
      <c r="M114" s="34"/>
      <c r="N114" s="34"/>
      <c r="O114" s="215" t="s">
        <v>512</v>
      </c>
      <c r="P114" s="234"/>
      <c r="Q114" s="234"/>
      <c r="R114" s="333" t="e">
        <f t="shared" si="16"/>
        <v>#DIV/0!</v>
      </c>
      <c r="S114" s="235">
        <f t="shared" si="9"/>
        <v>0</v>
      </c>
      <c r="T114" s="320"/>
      <c r="U114" s="118" t="s">
        <v>654</v>
      </c>
      <c r="V114" s="45" t="s">
        <v>76</v>
      </c>
      <c r="W114" s="13"/>
      <c r="X114" s="45" t="s">
        <v>76</v>
      </c>
      <c r="Y114" s="124" t="s">
        <v>164</v>
      </c>
      <c r="Z114" s="20"/>
      <c r="AA114" s="21">
        <v>1</v>
      </c>
      <c r="AB114" s="194" t="s">
        <v>809</v>
      </c>
      <c r="AC114" s="74"/>
    </row>
    <row r="115" spans="1:30" ht="21" customHeight="1" x14ac:dyDescent="0.25">
      <c r="A115" s="13">
        <v>106</v>
      </c>
      <c r="B115" s="46" t="s">
        <v>483</v>
      </c>
      <c r="C115" s="317" t="s">
        <v>85</v>
      </c>
      <c r="D115" s="15" t="s">
        <v>249</v>
      </c>
      <c r="E115" s="17" t="s">
        <v>454</v>
      </c>
      <c r="F115" s="367" t="s">
        <v>955</v>
      </c>
      <c r="G115" s="18">
        <v>43466</v>
      </c>
      <c r="H115" s="213">
        <v>1</v>
      </c>
      <c r="I115" s="230">
        <v>101</v>
      </c>
      <c r="J115" s="230"/>
      <c r="K115" s="230"/>
      <c r="L115" s="230"/>
      <c r="M115" s="32"/>
      <c r="N115" s="32"/>
      <c r="O115" s="215" t="s">
        <v>453</v>
      </c>
      <c r="P115" s="234">
        <v>4923040.07</v>
      </c>
      <c r="Q115" s="234">
        <v>2919767.31</v>
      </c>
      <c r="R115" s="331">
        <f t="shared" ref="R115" si="17">Q115/P115*100</f>
        <v>59.308217452717173</v>
      </c>
      <c r="S115" s="331">
        <f t="shared" si="9"/>
        <v>2003272.7600000002</v>
      </c>
      <c r="T115" s="234"/>
      <c r="U115" s="43" t="s">
        <v>480</v>
      </c>
      <c r="V115" s="45" t="s">
        <v>76</v>
      </c>
      <c r="W115" s="45" t="s">
        <v>84</v>
      </c>
      <c r="X115" s="45" t="s">
        <v>76</v>
      </c>
      <c r="Y115" s="124" t="s">
        <v>164</v>
      </c>
      <c r="Z115" s="20"/>
      <c r="AA115" s="21">
        <v>1</v>
      </c>
      <c r="AB115" s="194" t="s">
        <v>808</v>
      </c>
      <c r="AC115" s="74"/>
    </row>
    <row r="116" spans="1:30" ht="27" customHeight="1" x14ac:dyDescent="0.25">
      <c r="A116" s="13">
        <v>107</v>
      </c>
      <c r="B116" s="46" t="s">
        <v>483</v>
      </c>
      <c r="C116" s="317" t="s">
        <v>85</v>
      </c>
      <c r="D116" s="15" t="s">
        <v>250</v>
      </c>
      <c r="E116" s="17" t="s">
        <v>454</v>
      </c>
      <c r="F116" s="368"/>
      <c r="G116" s="18">
        <v>43466</v>
      </c>
      <c r="H116" s="213">
        <v>1</v>
      </c>
      <c r="I116" s="230">
        <v>100</v>
      </c>
      <c r="J116" s="230"/>
      <c r="K116" s="230"/>
      <c r="L116" s="230"/>
      <c r="M116" s="32"/>
      <c r="N116" s="32"/>
      <c r="O116" s="215" t="s">
        <v>453</v>
      </c>
      <c r="P116" s="234"/>
      <c r="Q116" s="234"/>
      <c r="R116" s="332"/>
      <c r="S116" s="332"/>
      <c r="T116" s="234"/>
      <c r="U116" s="43" t="s">
        <v>479</v>
      </c>
      <c r="V116" s="45" t="s">
        <v>76</v>
      </c>
      <c r="W116" s="45" t="s">
        <v>84</v>
      </c>
      <c r="X116" s="45" t="s">
        <v>76</v>
      </c>
      <c r="Y116" s="124" t="s">
        <v>164</v>
      </c>
      <c r="Z116" s="20"/>
      <c r="AA116" s="21">
        <v>1</v>
      </c>
      <c r="AB116" s="194" t="s">
        <v>808</v>
      </c>
      <c r="AC116" s="74"/>
    </row>
    <row r="117" spans="1:30" ht="23.25" customHeight="1" x14ac:dyDescent="0.25">
      <c r="A117" s="13">
        <v>108</v>
      </c>
      <c r="B117" s="46" t="s">
        <v>483</v>
      </c>
      <c r="C117" s="317" t="s">
        <v>85</v>
      </c>
      <c r="D117" s="15" t="s">
        <v>251</v>
      </c>
      <c r="E117" s="17" t="s">
        <v>454</v>
      </c>
      <c r="F117" s="368"/>
      <c r="G117" s="18">
        <v>43466</v>
      </c>
      <c r="H117" s="213">
        <v>1</v>
      </c>
      <c r="I117" s="230">
        <v>107</v>
      </c>
      <c r="J117" s="230"/>
      <c r="K117" s="230"/>
      <c r="L117" s="230"/>
      <c r="M117" s="32"/>
      <c r="N117" s="32"/>
      <c r="O117" s="215" t="s">
        <v>453</v>
      </c>
      <c r="P117" s="234"/>
      <c r="Q117" s="234"/>
      <c r="R117" s="332"/>
      <c r="S117" s="332"/>
      <c r="T117" s="234"/>
      <c r="U117" s="118" t="s">
        <v>476</v>
      </c>
      <c r="V117" s="45" t="s">
        <v>76</v>
      </c>
      <c r="W117" s="45" t="s">
        <v>84</v>
      </c>
      <c r="X117" s="45" t="s">
        <v>76</v>
      </c>
      <c r="Y117" s="124" t="s">
        <v>164</v>
      </c>
      <c r="Z117" s="20"/>
      <c r="AA117" s="21">
        <v>1</v>
      </c>
      <c r="AB117" s="194" t="s">
        <v>808</v>
      </c>
      <c r="AC117" s="74"/>
    </row>
    <row r="118" spans="1:30" ht="23.25" customHeight="1" x14ac:dyDescent="0.25">
      <c r="A118" s="13">
        <v>109</v>
      </c>
      <c r="B118" s="46" t="s">
        <v>483</v>
      </c>
      <c r="C118" s="317" t="s">
        <v>85</v>
      </c>
      <c r="D118" s="15" t="s">
        <v>252</v>
      </c>
      <c r="E118" s="17" t="s">
        <v>454</v>
      </c>
      <c r="F118" s="368"/>
      <c r="G118" s="18">
        <v>43466</v>
      </c>
      <c r="H118" s="213">
        <v>1</v>
      </c>
      <c r="I118" s="230">
        <v>117</v>
      </c>
      <c r="J118" s="230"/>
      <c r="K118" s="230"/>
      <c r="L118" s="230"/>
      <c r="M118" s="32"/>
      <c r="N118" s="32"/>
      <c r="O118" s="215" t="s">
        <v>453</v>
      </c>
      <c r="P118" s="234"/>
      <c r="Q118" s="234"/>
      <c r="R118" s="332"/>
      <c r="S118" s="332"/>
      <c r="T118" s="234"/>
      <c r="U118" s="118" t="s">
        <v>477</v>
      </c>
      <c r="V118" s="45" t="s">
        <v>76</v>
      </c>
      <c r="W118" s="45" t="s">
        <v>84</v>
      </c>
      <c r="X118" s="45" t="s">
        <v>76</v>
      </c>
      <c r="Y118" s="124" t="s">
        <v>164</v>
      </c>
      <c r="Z118" s="20"/>
      <c r="AA118" s="21">
        <v>1</v>
      </c>
      <c r="AB118" s="194" t="s">
        <v>808</v>
      </c>
      <c r="AC118" s="74"/>
    </row>
    <row r="119" spans="1:30" ht="27" customHeight="1" x14ac:dyDescent="0.25">
      <c r="A119" s="13">
        <v>110</v>
      </c>
      <c r="B119" s="46" t="s">
        <v>483</v>
      </c>
      <c r="C119" s="317" t="s">
        <v>85</v>
      </c>
      <c r="D119" s="15" t="s">
        <v>253</v>
      </c>
      <c r="E119" s="17" t="s">
        <v>454</v>
      </c>
      <c r="F119" s="368"/>
      <c r="G119" s="18">
        <v>43466</v>
      </c>
      <c r="H119" s="213">
        <v>1</v>
      </c>
      <c r="I119" s="230">
        <v>108</v>
      </c>
      <c r="J119" s="230"/>
      <c r="K119" s="230"/>
      <c r="L119" s="230"/>
      <c r="M119" s="32"/>
      <c r="N119" s="32"/>
      <c r="O119" s="215" t="s">
        <v>453</v>
      </c>
      <c r="P119" s="234"/>
      <c r="Q119" s="234"/>
      <c r="R119" s="332"/>
      <c r="S119" s="332"/>
      <c r="T119" s="234"/>
      <c r="U119" s="118" t="s">
        <v>478</v>
      </c>
      <c r="V119" s="45" t="s">
        <v>76</v>
      </c>
      <c r="W119" s="45" t="s">
        <v>84</v>
      </c>
      <c r="X119" s="45" t="s">
        <v>76</v>
      </c>
      <c r="Y119" s="124" t="s">
        <v>164</v>
      </c>
      <c r="Z119" s="20"/>
      <c r="AA119" s="21">
        <v>1</v>
      </c>
      <c r="AB119" s="194" t="s">
        <v>808</v>
      </c>
      <c r="AC119" s="74"/>
    </row>
    <row r="120" spans="1:30" ht="27" customHeight="1" x14ac:dyDescent="0.25">
      <c r="A120" s="13">
        <v>111</v>
      </c>
      <c r="B120" s="46" t="s">
        <v>483</v>
      </c>
      <c r="C120" s="317" t="s">
        <v>85</v>
      </c>
      <c r="D120" s="17" t="s">
        <v>254</v>
      </c>
      <c r="E120" s="17" t="s">
        <v>454</v>
      </c>
      <c r="F120" s="368"/>
      <c r="G120" s="103">
        <v>43497</v>
      </c>
      <c r="H120" s="213">
        <v>1</v>
      </c>
      <c r="I120" s="230">
        <v>63</v>
      </c>
      <c r="J120" s="230"/>
      <c r="K120" s="230"/>
      <c r="L120" s="230"/>
      <c r="M120" s="32"/>
      <c r="N120" s="32"/>
      <c r="O120" s="215" t="s">
        <v>453</v>
      </c>
      <c r="P120" s="234"/>
      <c r="Q120" s="234"/>
      <c r="R120" s="332"/>
      <c r="S120" s="332"/>
      <c r="T120" s="234"/>
      <c r="U120" s="118" t="s">
        <v>481</v>
      </c>
      <c r="V120" s="45" t="s">
        <v>76</v>
      </c>
      <c r="W120" s="45" t="s">
        <v>84</v>
      </c>
      <c r="X120" s="45" t="s">
        <v>76</v>
      </c>
      <c r="Y120" s="304" t="s">
        <v>164</v>
      </c>
      <c r="Z120" s="20"/>
      <c r="AA120" s="21">
        <v>1</v>
      </c>
      <c r="AB120" s="194" t="s">
        <v>808</v>
      </c>
      <c r="AC120" s="74"/>
    </row>
    <row r="121" spans="1:30" ht="27" customHeight="1" x14ac:dyDescent="0.25">
      <c r="A121" s="13">
        <v>112</v>
      </c>
      <c r="B121" s="46" t="s">
        <v>483</v>
      </c>
      <c r="C121" s="317" t="s">
        <v>85</v>
      </c>
      <c r="D121" s="17" t="s">
        <v>255</v>
      </c>
      <c r="E121" s="17" t="s">
        <v>454</v>
      </c>
      <c r="F121" s="369"/>
      <c r="G121" s="103">
        <v>43497</v>
      </c>
      <c r="H121" s="213">
        <v>1</v>
      </c>
      <c r="I121" s="230">
        <v>51</v>
      </c>
      <c r="J121" s="230"/>
      <c r="K121" s="230"/>
      <c r="L121" s="230"/>
      <c r="M121" s="32"/>
      <c r="N121" s="32"/>
      <c r="O121" s="215" t="s">
        <v>453</v>
      </c>
      <c r="P121" s="234"/>
      <c r="Q121" s="234"/>
      <c r="R121" s="333"/>
      <c r="S121" s="333"/>
      <c r="T121" s="234"/>
      <c r="U121" s="118" t="s">
        <v>482</v>
      </c>
      <c r="V121" s="45" t="s">
        <v>76</v>
      </c>
      <c r="W121" s="45" t="s">
        <v>84</v>
      </c>
      <c r="X121" s="45" t="s">
        <v>76</v>
      </c>
      <c r="Y121" s="304" t="s">
        <v>164</v>
      </c>
      <c r="Z121" s="20"/>
      <c r="AA121" s="21">
        <v>1</v>
      </c>
      <c r="AB121" s="194" t="s">
        <v>808</v>
      </c>
      <c r="AC121" s="74"/>
    </row>
    <row r="122" spans="1:30" ht="35.25" customHeight="1" x14ac:dyDescent="0.35">
      <c r="A122" s="13">
        <v>113</v>
      </c>
      <c r="B122" s="46" t="s">
        <v>483</v>
      </c>
      <c r="C122" s="317" t="s">
        <v>653</v>
      </c>
      <c r="D122" s="15" t="s">
        <v>651</v>
      </c>
      <c r="E122" s="17" t="s">
        <v>454</v>
      </c>
      <c r="F122" s="169" t="s">
        <v>649</v>
      </c>
      <c r="G122" s="18">
        <v>43466</v>
      </c>
      <c r="H122" s="213">
        <v>1</v>
      </c>
      <c r="I122" s="230">
        <v>279</v>
      </c>
      <c r="J122" s="230"/>
      <c r="K122" s="230"/>
      <c r="L122" s="230">
        <v>101</v>
      </c>
      <c r="M122" s="32"/>
      <c r="N122" s="32"/>
      <c r="O122" s="215" t="s">
        <v>88</v>
      </c>
      <c r="P122" s="234">
        <v>1695673.78</v>
      </c>
      <c r="Q122" s="234">
        <v>532653.37</v>
      </c>
      <c r="R122" s="234">
        <f t="shared" ref="R122:R125" si="18">Q122/P122*100</f>
        <v>31.412490791713488</v>
      </c>
      <c r="S122" s="235">
        <f t="shared" si="9"/>
        <v>1163020.4100000001</v>
      </c>
      <c r="T122" s="234"/>
      <c r="U122" s="118" t="s">
        <v>663</v>
      </c>
      <c r="V122" s="13" t="s">
        <v>77</v>
      </c>
      <c r="W122" s="45"/>
      <c r="X122" s="13" t="s">
        <v>87</v>
      </c>
      <c r="Y122" s="124" t="s">
        <v>164</v>
      </c>
      <c r="Z122" s="20"/>
      <c r="AA122" s="21">
        <v>1</v>
      </c>
      <c r="AB122" s="194" t="s">
        <v>808</v>
      </c>
      <c r="AC122" s="74"/>
    </row>
    <row r="123" spans="1:30" ht="34.5" customHeight="1" x14ac:dyDescent="0.35">
      <c r="A123" s="13">
        <v>114</v>
      </c>
      <c r="B123" s="46" t="s">
        <v>483</v>
      </c>
      <c r="C123" s="317" t="s">
        <v>416</v>
      </c>
      <c r="D123" s="15" t="s">
        <v>652</v>
      </c>
      <c r="E123" s="17" t="s">
        <v>454</v>
      </c>
      <c r="F123" s="169" t="s">
        <v>650</v>
      </c>
      <c r="G123" s="18">
        <v>43466</v>
      </c>
      <c r="H123" s="213">
        <v>1</v>
      </c>
      <c r="I123" s="230">
        <v>131</v>
      </c>
      <c r="J123" s="230"/>
      <c r="K123" s="230"/>
      <c r="L123" s="230">
        <v>94</v>
      </c>
      <c r="M123" s="32"/>
      <c r="N123" s="32"/>
      <c r="O123" s="215" t="s">
        <v>88</v>
      </c>
      <c r="P123" s="234">
        <v>401630.5</v>
      </c>
      <c r="Q123" s="234">
        <v>21347.65</v>
      </c>
      <c r="R123" s="234">
        <f t="shared" si="18"/>
        <v>5.3152462275648888</v>
      </c>
      <c r="S123" s="235">
        <f t="shared" si="9"/>
        <v>380282.85</v>
      </c>
      <c r="T123" s="234"/>
      <c r="U123" s="118" t="s">
        <v>662</v>
      </c>
      <c r="V123" s="13" t="s">
        <v>77</v>
      </c>
      <c r="W123" s="45"/>
      <c r="X123" s="13" t="s">
        <v>87</v>
      </c>
      <c r="Y123" s="124" t="s">
        <v>164</v>
      </c>
      <c r="Z123" s="20"/>
      <c r="AA123" s="21">
        <v>1</v>
      </c>
      <c r="AB123" s="194" t="s">
        <v>808</v>
      </c>
      <c r="AC123" s="74"/>
    </row>
    <row r="124" spans="1:30" ht="22.5" customHeight="1" x14ac:dyDescent="0.35">
      <c r="A124" s="13">
        <v>115</v>
      </c>
      <c r="B124" s="46" t="s">
        <v>483</v>
      </c>
      <c r="C124" s="317" t="s">
        <v>149</v>
      </c>
      <c r="D124" s="22" t="s">
        <v>153</v>
      </c>
      <c r="E124" s="17" t="s">
        <v>454</v>
      </c>
      <c r="F124" s="40" t="s">
        <v>609</v>
      </c>
      <c r="G124" s="19">
        <v>43466</v>
      </c>
      <c r="H124" s="213">
        <v>1</v>
      </c>
      <c r="I124" s="229">
        <v>100</v>
      </c>
      <c r="J124" s="229"/>
      <c r="K124" s="229"/>
      <c r="L124" s="229"/>
      <c r="M124" s="34"/>
      <c r="N124" s="34"/>
      <c r="O124" s="215" t="s">
        <v>453</v>
      </c>
      <c r="P124" s="234">
        <v>761805.28</v>
      </c>
      <c r="Q124" s="234">
        <v>411742.45</v>
      </c>
      <c r="R124" s="234">
        <f t="shared" si="18"/>
        <v>54.04825364297816</v>
      </c>
      <c r="S124" s="235">
        <f t="shared" si="9"/>
        <v>350062.83</v>
      </c>
      <c r="T124" s="239"/>
      <c r="U124" s="118" t="s">
        <v>661</v>
      </c>
      <c r="V124" s="13" t="s">
        <v>77</v>
      </c>
      <c r="W124" s="13" t="s">
        <v>84</v>
      </c>
      <c r="X124" s="13" t="s">
        <v>87</v>
      </c>
      <c r="Y124" s="304" t="s">
        <v>164</v>
      </c>
      <c r="Z124" s="20"/>
      <c r="AA124" s="21">
        <v>1</v>
      </c>
      <c r="AB124" s="194" t="s">
        <v>808</v>
      </c>
      <c r="AC124" s="74"/>
    </row>
    <row r="125" spans="1:30" s="170" customFormat="1" ht="33.75" customHeight="1" x14ac:dyDescent="0.25">
      <c r="A125" s="13">
        <v>116</v>
      </c>
      <c r="B125" s="46" t="s">
        <v>483</v>
      </c>
      <c r="C125" s="317" t="s">
        <v>489</v>
      </c>
      <c r="D125" s="22" t="s">
        <v>559</v>
      </c>
      <c r="E125" s="17" t="s">
        <v>454</v>
      </c>
      <c r="F125" s="22" t="s">
        <v>610</v>
      </c>
      <c r="G125" s="59">
        <v>43466</v>
      </c>
      <c r="H125" s="213">
        <v>1</v>
      </c>
      <c r="I125" s="215">
        <v>179</v>
      </c>
      <c r="J125" s="215"/>
      <c r="K125" s="215"/>
      <c r="L125" s="215"/>
      <c r="M125" s="33"/>
      <c r="N125" s="33"/>
      <c r="O125" s="215" t="s">
        <v>453</v>
      </c>
      <c r="P125" s="234">
        <v>1891156.9</v>
      </c>
      <c r="Q125" s="234">
        <v>1129715.6599999999</v>
      </c>
      <c r="R125" s="234">
        <f t="shared" si="18"/>
        <v>59.736749499737428</v>
      </c>
      <c r="S125" s="240">
        <f t="shared" si="9"/>
        <v>761441.24</v>
      </c>
      <c r="T125" s="234"/>
      <c r="U125" s="118" t="s">
        <v>660</v>
      </c>
      <c r="V125" s="45" t="s">
        <v>76</v>
      </c>
      <c r="W125" s="118" t="s">
        <v>81</v>
      </c>
      <c r="X125" s="45" t="s">
        <v>76</v>
      </c>
      <c r="Y125" s="304" t="s">
        <v>164</v>
      </c>
      <c r="Z125" s="116"/>
      <c r="AA125" s="170">
        <v>1</v>
      </c>
      <c r="AB125" s="194" t="s">
        <v>808</v>
      </c>
      <c r="AC125" s="290"/>
      <c r="AD125" s="291"/>
    </row>
    <row r="126" spans="1:30" ht="30" x14ac:dyDescent="0.25">
      <c r="A126" s="13">
        <v>117</v>
      </c>
      <c r="B126" s="317" t="s">
        <v>30</v>
      </c>
      <c r="C126" s="317" t="s">
        <v>416</v>
      </c>
      <c r="D126" s="22" t="s">
        <v>417</v>
      </c>
      <c r="E126" s="22" t="s">
        <v>436</v>
      </c>
      <c r="F126" s="118" t="s">
        <v>561</v>
      </c>
      <c r="G126" s="18">
        <v>43466</v>
      </c>
      <c r="H126" s="213">
        <v>1</v>
      </c>
      <c r="I126" s="215">
        <v>195</v>
      </c>
      <c r="J126" s="215"/>
      <c r="K126" s="215"/>
      <c r="L126" s="215"/>
      <c r="M126" s="33"/>
      <c r="N126" s="33"/>
      <c r="O126" s="215">
        <v>1</v>
      </c>
      <c r="P126" s="234">
        <v>389291.84</v>
      </c>
      <c r="Q126" s="234">
        <v>124049.33</v>
      </c>
      <c r="R126" s="234">
        <f t="shared" ref="R126:R152" si="19">Q126/P126*100</f>
        <v>31.86538150915262</v>
      </c>
      <c r="S126" s="234">
        <f t="shared" si="9"/>
        <v>265242.51</v>
      </c>
      <c r="T126" s="320">
        <v>866194.66</v>
      </c>
      <c r="U126" s="118" t="s">
        <v>443</v>
      </c>
      <c r="V126" s="13" t="s">
        <v>77</v>
      </c>
      <c r="W126" s="43" t="s">
        <v>422</v>
      </c>
      <c r="X126" s="20" t="s">
        <v>87</v>
      </c>
      <c r="Y126" s="116" t="s">
        <v>163</v>
      </c>
      <c r="Z126" s="20"/>
      <c r="AA126" s="21">
        <v>1</v>
      </c>
      <c r="AB126" s="21"/>
      <c r="AC126" s="74"/>
    </row>
    <row r="127" spans="1:30" ht="30" x14ac:dyDescent="0.25">
      <c r="A127" s="13">
        <v>118</v>
      </c>
      <c r="B127" s="317" t="s">
        <v>30</v>
      </c>
      <c r="C127" s="317" t="s">
        <v>416</v>
      </c>
      <c r="D127" s="22" t="s">
        <v>418</v>
      </c>
      <c r="E127" s="22" t="s">
        <v>436</v>
      </c>
      <c r="F127" s="118" t="s">
        <v>562</v>
      </c>
      <c r="G127" s="18">
        <v>43466</v>
      </c>
      <c r="H127" s="213">
        <v>1</v>
      </c>
      <c r="I127" s="215">
        <v>195</v>
      </c>
      <c r="J127" s="215"/>
      <c r="K127" s="215"/>
      <c r="L127" s="215"/>
      <c r="M127" s="33"/>
      <c r="N127" s="33"/>
      <c r="O127" s="215">
        <v>1</v>
      </c>
      <c r="P127" s="234">
        <v>386871.63</v>
      </c>
      <c r="Q127" s="234">
        <v>152001.14000000001</v>
      </c>
      <c r="R127" s="234">
        <f t="shared" si="19"/>
        <v>39.289813005931713</v>
      </c>
      <c r="S127" s="234">
        <f t="shared" si="9"/>
        <v>234870.49</v>
      </c>
      <c r="T127" s="320">
        <v>863734.09</v>
      </c>
      <c r="U127" s="118" t="s">
        <v>444</v>
      </c>
      <c r="V127" s="13" t="s">
        <v>77</v>
      </c>
      <c r="W127" s="43" t="s">
        <v>422</v>
      </c>
      <c r="X127" s="20" t="s">
        <v>87</v>
      </c>
      <c r="Y127" s="116" t="s">
        <v>163</v>
      </c>
      <c r="Z127" s="20"/>
      <c r="AA127" s="21">
        <v>1</v>
      </c>
      <c r="AB127" s="21"/>
      <c r="AC127" s="74"/>
    </row>
    <row r="128" spans="1:30" ht="30" x14ac:dyDescent="0.25">
      <c r="A128" s="13">
        <v>119</v>
      </c>
      <c r="B128" s="317" t="s">
        <v>30</v>
      </c>
      <c r="C128" s="317" t="s">
        <v>416</v>
      </c>
      <c r="D128" s="22" t="s">
        <v>419</v>
      </c>
      <c r="E128" s="22" t="s">
        <v>436</v>
      </c>
      <c r="F128" s="118" t="s">
        <v>563</v>
      </c>
      <c r="G128" s="18">
        <v>43466</v>
      </c>
      <c r="H128" s="213">
        <v>1</v>
      </c>
      <c r="I128" s="215">
        <v>412</v>
      </c>
      <c r="J128" s="215"/>
      <c r="K128" s="215"/>
      <c r="L128" s="215"/>
      <c r="M128" s="33"/>
      <c r="N128" s="33"/>
      <c r="O128" s="215">
        <v>1</v>
      </c>
      <c r="P128" s="234">
        <v>1716561.96</v>
      </c>
      <c r="Q128" s="234">
        <v>1013033.71</v>
      </c>
      <c r="R128" s="234">
        <f t="shared" si="19"/>
        <v>59.015272014999098</v>
      </c>
      <c r="S128" s="234">
        <f t="shared" si="9"/>
        <v>703528.25</v>
      </c>
      <c r="T128" s="320" t="s">
        <v>564</v>
      </c>
      <c r="U128" s="118" t="s">
        <v>445</v>
      </c>
      <c r="V128" s="13" t="s">
        <v>77</v>
      </c>
      <c r="W128" s="43" t="s">
        <v>422</v>
      </c>
      <c r="X128" s="20" t="s">
        <v>87</v>
      </c>
      <c r="Y128" s="116" t="s">
        <v>163</v>
      </c>
      <c r="Z128" s="20"/>
      <c r="AA128" s="21">
        <v>1</v>
      </c>
      <c r="AB128" s="21"/>
      <c r="AC128" s="74"/>
    </row>
    <row r="129" spans="1:30" ht="30" x14ac:dyDescent="0.25">
      <c r="A129" s="13">
        <v>120</v>
      </c>
      <c r="B129" s="317" t="s">
        <v>30</v>
      </c>
      <c r="C129" s="317" t="s">
        <v>416</v>
      </c>
      <c r="D129" s="22" t="s">
        <v>420</v>
      </c>
      <c r="E129" s="22" t="s">
        <v>436</v>
      </c>
      <c r="F129" s="338" t="s">
        <v>567</v>
      </c>
      <c r="G129" s="18">
        <v>43466</v>
      </c>
      <c r="H129" s="213">
        <v>1</v>
      </c>
      <c r="I129" s="215">
        <v>164</v>
      </c>
      <c r="J129" s="215"/>
      <c r="K129" s="215"/>
      <c r="L129" s="215"/>
      <c r="M129" s="33"/>
      <c r="N129" s="33"/>
      <c r="O129" s="215" t="s">
        <v>88</v>
      </c>
      <c r="P129" s="234">
        <v>1212641.26</v>
      </c>
      <c r="Q129" s="234">
        <v>823244.04</v>
      </c>
      <c r="R129" s="234">
        <f t="shared" si="19"/>
        <v>67.888506449137324</v>
      </c>
      <c r="S129" s="234">
        <f t="shared" si="9"/>
        <v>389397.22</v>
      </c>
      <c r="T129" s="336" t="s">
        <v>565</v>
      </c>
      <c r="U129" s="338" t="s">
        <v>446</v>
      </c>
      <c r="V129" s="13" t="s">
        <v>77</v>
      </c>
      <c r="W129" s="43" t="s">
        <v>422</v>
      </c>
      <c r="X129" s="20" t="s">
        <v>87</v>
      </c>
      <c r="Y129" s="116" t="s">
        <v>423</v>
      </c>
      <c r="Z129" s="20"/>
      <c r="AA129" s="21">
        <v>1</v>
      </c>
      <c r="AB129" s="21"/>
      <c r="AC129" s="74"/>
    </row>
    <row r="130" spans="1:30" ht="30" x14ac:dyDescent="0.25">
      <c r="A130" s="13">
        <v>121</v>
      </c>
      <c r="B130" s="317" t="s">
        <v>30</v>
      </c>
      <c r="C130" s="317" t="s">
        <v>416</v>
      </c>
      <c r="D130" s="22" t="s">
        <v>421</v>
      </c>
      <c r="E130" s="22" t="s">
        <v>436</v>
      </c>
      <c r="F130" s="339"/>
      <c r="G130" s="18">
        <v>43466</v>
      </c>
      <c r="H130" s="213">
        <v>1</v>
      </c>
      <c r="I130" s="215">
        <v>164</v>
      </c>
      <c r="J130" s="215"/>
      <c r="K130" s="215"/>
      <c r="L130" s="215"/>
      <c r="M130" s="33"/>
      <c r="N130" s="33"/>
      <c r="O130" s="215" t="s">
        <v>88</v>
      </c>
      <c r="P130" s="234">
        <v>1244363.52</v>
      </c>
      <c r="Q130" s="234">
        <v>856404.18</v>
      </c>
      <c r="R130" s="234">
        <f t="shared" si="19"/>
        <v>68.822668475527166</v>
      </c>
      <c r="S130" s="234">
        <f t="shared" si="9"/>
        <v>387959.33999999997</v>
      </c>
      <c r="T130" s="337"/>
      <c r="U130" s="339"/>
      <c r="V130" s="13" t="s">
        <v>77</v>
      </c>
      <c r="W130" s="43" t="s">
        <v>422</v>
      </c>
      <c r="X130" s="20" t="s">
        <v>87</v>
      </c>
      <c r="Y130" s="116" t="s">
        <v>423</v>
      </c>
      <c r="Z130" s="20"/>
      <c r="AA130" s="21">
        <v>1</v>
      </c>
      <c r="AB130" s="21"/>
      <c r="AC130" s="74"/>
    </row>
    <row r="131" spans="1:30" ht="33.75" customHeight="1" x14ac:dyDescent="0.35">
      <c r="A131" s="13">
        <v>122</v>
      </c>
      <c r="B131" s="317" t="s">
        <v>17</v>
      </c>
      <c r="C131" s="317" t="s">
        <v>416</v>
      </c>
      <c r="D131" s="22" t="s">
        <v>437</v>
      </c>
      <c r="E131" s="22" t="s">
        <v>438</v>
      </c>
      <c r="F131" s="118" t="s">
        <v>603</v>
      </c>
      <c r="G131" s="18">
        <v>43466</v>
      </c>
      <c r="H131" s="213">
        <v>1</v>
      </c>
      <c r="I131" s="215">
        <v>73</v>
      </c>
      <c r="J131" s="215"/>
      <c r="K131" s="215"/>
      <c r="L131" s="215"/>
      <c r="M131" s="33"/>
      <c r="N131" s="33"/>
      <c r="O131" s="215" t="s">
        <v>88</v>
      </c>
      <c r="P131" s="234">
        <v>787664.75</v>
      </c>
      <c r="Q131" s="234">
        <v>400368.35</v>
      </c>
      <c r="R131" s="234">
        <f t="shared" si="19"/>
        <v>50.82979148171858</v>
      </c>
      <c r="S131" s="235">
        <f t="shared" si="9"/>
        <v>387296.4</v>
      </c>
      <c r="T131" s="320">
        <v>1963318.69</v>
      </c>
      <c r="U131" s="118" t="s">
        <v>440</v>
      </c>
      <c r="V131" s="13" t="s">
        <v>77</v>
      </c>
      <c r="W131" s="43" t="s">
        <v>81</v>
      </c>
      <c r="X131" s="20" t="s">
        <v>87</v>
      </c>
      <c r="Y131" s="116" t="s">
        <v>114</v>
      </c>
      <c r="Z131" s="20"/>
      <c r="AA131" s="21">
        <v>1</v>
      </c>
      <c r="AB131" s="21"/>
      <c r="AC131" s="74"/>
    </row>
    <row r="132" spans="1:30" ht="29.25" customHeight="1" x14ac:dyDescent="0.35">
      <c r="A132" s="13">
        <v>123</v>
      </c>
      <c r="B132" s="317" t="s">
        <v>17</v>
      </c>
      <c r="C132" s="317" t="s">
        <v>416</v>
      </c>
      <c r="D132" s="22" t="s">
        <v>738</v>
      </c>
      <c r="E132" s="22" t="s">
        <v>438</v>
      </c>
      <c r="F132" s="118" t="s">
        <v>604</v>
      </c>
      <c r="G132" s="18">
        <v>43466</v>
      </c>
      <c r="H132" s="213">
        <v>1</v>
      </c>
      <c r="I132" s="215">
        <v>40</v>
      </c>
      <c r="J132" s="215"/>
      <c r="K132" s="215"/>
      <c r="L132" s="215"/>
      <c r="M132" s="33"/>
      <c r="N132" s="33"/>
      <c r="O132" s="215" t="s">
        <v>88</v>
      </c>
      <c r="P132" s="234">
        <v>105808.38</v>
      </c>
      <c r="Q132" s="234">
        <v>44717.01</v>
      </c>
      <c r="R132" s="234">
        <f t="shared" si="19"/>
        <v>42.262257488490043</v>
      </c>
      <c r="S132" s="235">
        <f t="shared" si="9"/>
        <v>61091.37</v>
      </c>
      <c r="T132" s="320">
        <v>867432.51</v>
      </c>
      <c r="U132" s="118" t="s">
        <v>439</v>
      </c>
      <c r="V132" s="13" t="s">
        <v>77</v>
      </c>
      <c r="W132" s="43" t="s">
        <v>81</v>
      </c>
      <c r="X132" s="20" t="s">
        <v>87</v>
      </c>
      <c r="Y132" s="116" t="s">
        <v>114</v>
      </c>
      <c r="Z132" s="20"/>
      <c r="AA132" s="21">
        <v>1</v>
      </c>
      <c r="AB132" s="21"/>
      <c r="AC132" s="74"/>
    </row>
    <row r="133" spans="1:30" ht="42" customHeight="1" x14ac:dyDescent="0.35">
      <c r="A133" s="13">
        <v>124</v>
      </c>
      <c r="B133" s="319" t="s">
        <v>17</v>
      </c>
      <c r="C133" s="319" t="s">
        <v>510</v>
      </c>
      <c r="D133" s="117" t="s">
        <v>511</v>
      </c>
      <c r="E133" s="117" t="s">
        <v>438</v>
      </c>
      <c r="F133" s="308"/>
      <c r="G133" s="110">
        <v>43466</v>
      </c>
      <c r="H133" s="224">
        <v>1</v>
      </c>
      <c r="I133" s="231">
        <v>28</v>
      </c>
      <c r="J133" s="231"/>
      <c r="K133" s="231"/>
      <c r="L133" s="231"/>
      <c r="M133" s="89"/>
      <c r="N133" s="89"/>
      <c r="O133" s="231" t="s">
        <v>512</v>
      </c>
      <c r="P133" s="234">
        <v>231181.3</v>
      </c>
      <c r="Q133" s="322">
        <v>122184.63</v>
      </c>
      <c r="R133" s="234">
        <f t="shared" si="19"/>
        <v>52.852298174636104</v>
      </c>
      <c r="S133" s="235">
        <f t="shared" si="9"/>
        <v>108996.66999999998</v>
      </c>
      <c r="T133" s="306">
        <v>476127.92</v>
      </c>
      <c r="U133" s="308" t="s">
        <v>566</v>
      </c>
      <c r="V133" s="54" t="s">
        <v>77</v>
      </c>
      <c r="W133" s="54" t="s">
        <v>84</v>
      </c>
      <c r="X133" s="13" t="s">
        <v>76</v>
      </c>
      <c r="Y133" s="120" t="s">
        <v>114</v>
      </c>
      <c r="Z133" s="55"/>
      <c r="AA133" s="21">
        <v>1</v>
      </c>
      <c r="AB133" s="21"/>
      <c r="AC133" s="74"/>
    </row>
    <row r="134" spans="1:30" s="170" customFormat="1" ht="38.25" customHeight="1" x14ac:dyDescent="0.25">
      <c r="A134" s="13">
        <v>125</v>
      </c>
      <c r="B134" s="317" t="s">
        <v>46</v>
      </c>
      <c r="C134" s="317" t="s">
        <v>528</v>
      </c>
      <c r="D134" s="22" t="s">
        <v>527</v>
      </c>
      <c r="E134" s="22" t="s">
        <v>529</v>
      </c>
      <c r="F134" s="22" t="s">
        <v>555</v>
      </c>
      <c r="G134" s="59">
        <v>43466</v>
      </c>
      <c r="H134" s="217">
        <v>1</v>
      </c>
      <c r="I134" s="230">
        <v>269</v>
      </c>
      <c r="J134" s="230"/>
      <c r="K134" s="230"/>
      <c r="L134" s="230">
        <v>94</v>
      </c>
      <c r="M134" s="32"/>
      <c r="N134" s="32"/>
      <c r="O134" s="230" t="s">
        <v>592</v>
      </c>
      <c r="P134" s="234">
        <v>710330.99</v>
      </c>
      <c r="Q134" s="234">
        <v>392006.66</v>
      </c>
      <c r="R134" s="234">
        <f t="shared" si="19"/>
        <v>55.186478630194635</v>
      </c>
      <c r="S134" s="240">
        <f t="shared" si="9"/>
        <v>318324.33</v>
      </c>
      <c r="T134" s="234">
        <v>2609466.94</v>
      </c>
      <c r="U134" s="118" t="s">
        <v>556</v>
      </c>
      <c r="V134" s="45" t="s">
        <v>77</v>
      </c>
      <c r="W134" s="118" t="s">
        <v>81</v>
      </c>
      <c r="X134" s="116" t="s">
        <v>87</v>
      </c>
      <c r="Y134" s="116" t="s">
        <v>676</v>
      </c>
      <c r="Z134" s="116"/>
      <c r="AA134" s="170">
        <v>1</v>
      </c>
      <c r="AC134" s="290"/>
      <c r="AD134" s="291"/>
    </row>
    <row r="135" spans="1:30" s="170" customFormat="1" ht="27" customHeight="1" x14ac:dyDescent="0.25">
      <c r="A135" s="13">
        <v>126</v>
      </c>
      <c r="B135" s="127" t="s">
        <v>56</v>
      </c>
      <c r="C135" s="317" t="s">
        <v>528</v>
      </c>
      <c r="D135" s="22" t="s">
        <v>533</v>
      </c>
      <c r="E135" s="22" t="s">
        <v>543</v>
      </c>
      <c r="F135" s="22" t="s">
        <v>612</v>
      </c>
      <c r="G135" s="59">
        <v>43466</v>
      </c>
      <c r="H135" s="217">
        <v>1</v>
      </c>
      <c r="I135" s="230">
        <v>46</v>
      </c>
      <c r="J135" s="230"/>
      <c r="K135" s="230"/>
      <c r="L135" s="230">
        <v>3</v>
      </c>
      <c r="M135" s="32"/>
      <c r="N135" s="32"/>
      <c r="O135" s="230" t="s">
        <v>592</v>
      </c>
      <c r="P135" s="234">
        <v>214420.44</v>
      </c>
      <c r="Q135" s="234">
        <v>157136.56</v>
      </c>
      <c r="R135" s="234">
        <f t="shared" si="19"/>
        <v>73.284319349405308</v>
      </c>
      <c r="S135" s="240">
        <f t="shared" si="9"/>
        <v>57283.880000000005</v>
      </c>
      <c r="T135" s="234" t="s">
        <v>591</v>
      </c>
      <c r="U135" s="118" t="s">
        <v>590</v>
      </c>
      <c r="V135" s="45" t="s">
        <v>77</v>
      </c>
      <c r="W135" s="118" t="s">
        <v>422</v>
      </c>
      <c r="X135" s="116" t="s">
        <v>87</v>
      </c>
      <c r="Y135" s="317" t="s">
        <v>536</v>
      </c>
      <c r="Z135" s="116"/>
      <c r="AA135" s="170">
        <v>1</v>
      </c>
      <c r="AC135" s="290"/>
      <c r="AD135" s="291"/>
    </row>
    <row r="136" spans="1:30" ht="30.75" customHeight="1" x14ac:dyDescent="0.35">
      <c r="A136" s="13">
        <v>127</v>
      </c>
      <c r="B136" s="44" t="s">
        <v>56</v>
      </c>
      <c r="C136" s="317" t="s">
        <v>528</v>
      </c>
      <c r="D136" s="40" t="s">
        <v>574</v>
      </c>
      <c r="E136" s="40" t="s">
        <v>543</v>
      </c>
      <c r="F136" s="40" t="s">
        <v>613</v>
      </c>
      <c r="G136" s="19">
        <v>43466</v>
      </c>
      <c r="H136" s="232">
        <v>1</v>
      </c>
      <c r="I136" s="230">
        <v>37</v>
      </c>
      <c r="J136" s="230"/>
      <c r="K136" s="230"/>
      <c r="L136" s="230">
        <v>0</v>
      </c>
      <c r="M136" s="32"/>
      <c r="N136" s="32"/>
      <c r="O136" s="230" t="s">
        <v>592</v>
      </c>
      <c r="P136" s="234">
        <v>126541.33</v>
      </c>
      <c r="Q136" s="234">
        <v>103332.85</v>
      </c>
      <c r="R136" s="234">
        <f t="shared" si="19"/>
        <v>81.659367733846338</v>
      </c>
      <c r="S136" s="235">
        <f t="shared" si="9"/>
        <v>23208.479999999996</v>
      </c>
      <c r="T136" s="239" t="s">
        <v>589</v>
      </c>
      <c r="U136" s="43" t="s">
        <v>588</v>
      </c>
      <c r="V136" s="13" t="s">
        <v>77</v>
      </c>
      <c r="W136" s="43" t="s">
        <v>422</v>
      </c>
      <c r="X136" s="20" t="s">
        <v>87</v>
      </c>
      <c r="Y136" s="317" t="s">
        <v>537</v>
      </c>
      <c r="Z136" s="20"/>
      <c r="AA136" s="21">
        <v>1</v>
      </c>
      <c r="AB136" s="21"/>
      <c r="AC136" s="74"/>
    </row>
    <row r="137" spans="1:30" ht="26.25" customHeight="1" x14ac:dyDescent="0.35">
      <c r="A137" s="13">
        <v>128</v>
      </c>
      <c r="B137" s="44" t="s">
        <v>56</v>
      </c>
      <c r="C137" s="317" t="s">
        <v>528</v>
      </c>
      <c r="D137" s="40" t="s">
        <v>570</v>
      </c>
      <c r="E137" s="40" t="s">
        <v>543</v>
      </c>
      <c r="F137" s="40" t="s">
        <v>614</v>
      </c>
      <c r="G137" s="19">
        <v>43466</v>
      </c>
      <c r="H137" s="232">
        <v>1</v>
      </c>
      <c r="I137" s="230">
        <v>30</v>
      </c>
      <c r="J137" s="230"/>
      <c r="K137" s="230"/>
      <c r="L137" s="230">
        <v>0</v>
      </c>
      <c r="M137" s="32"/>
      <c r="N137" s="32"/>
      <c r="O137" s="230" t="s">
        <v>592</v>
      </c>
      <c r="P137" s="234">
        <v>258383.28</v>
      </c>
      <c r="Q137" s="234">
        <v>150594.96</v>
      </c>
      <c r="R137" s="234">
        <f t="shared" si="19"/>
        <v>58.283554570558891</v>
      </c>
      <c r="S137" s="235">
        <f t="shared" si="9"/>
        <v>107788.32</v>
      </c>
      <c r="T137" s="239" t="s">
        <v>587</v>
      </c>
      <c r="U137" s="43" t="s">
        <v>586</v>
      </c>
      <c r="V137" s="13" t="s">
        <v>77</v>
      </c>
      <c r="W137" s="43" t="s">
        <v>422</v>
      </c>
      <c r="X137" s="20" t="s">
        <v>87</v>
      </c>
      <c r="Y137" s="317" t="s">
        <v>537</v>
      </c>
      <c r="Z137" s="20"/>
      <c r="AA137" s="21">
        <v>1</v>
      </c>
      <c r="AB137" s="21"/>
      <c r="AC137" s="74"/>
    </row>
    <row r="138" spans="1:30" ht="29.25" customHeight="1" x14ac:dyDescent="0.35">
      <c r="A138" s="13">
        <v>129</v>
      </c>
      <c r="B138" s="44" t="s">
        <v>56</v>
      </c>
      <c r="C138" s="317" t="s">
        <v>528</v>
      </c>
      <c r="D138" s="40" t="s">
        <v>571</v>
      </c>
      <c r="E138" s="40" t="s">
        <v>543</v>
      </c>
      <c r="F138" s="40" t="s">
        <v>615</v>
      </c>
      <c r="G138" s="56">
        <v>43466</v>
      </c>
      <c r="H138" s="232">
        <v>1</v>
      </c>
      <c r="I138" s="230">
        <v>140</v>
      </c>
      <c r="J138" s="230"/>
      <c r="K138" s="230"/>
      <c r="L138" s="230">
        <v>0</v>
      </c>
      <c r="M138" s="32"/>
      <c r="N138" s="32"/>
      <c r="O138" s="230" t="s">
        <v>592</v>
      </c>
      <c r="P138" s="234">
        <v>603513.11</v>
      </c>
      <c r="Q138" s="234">
        <v>304859.2</v>
      </c>
      <c r="R138" s="234">
        <f t="shared" si="19"/>
        <v>50.514097365672804</v>
      </c>
      <c r="S138" s="235">
        <f t="shared" si="9"/>
        <v>298653.90999999997</v>
      </c>
      <c r="T138" s="239" t="s">
        <v>579</v>
      </c>
      <c r="U138" s="43" t="s">
        <v>578</v>
      </c>
      <c r="V138" s="13" t="s">
        <v>77</v>
      </c>
      <c r="W138" s="43" t="s">
        <v>422</v>
      </c>
      <c r="X138" s="20" t="s">
        <v>87</v>
      </c>
      <c r="Y138" s="317" t="s">
        <v>537</v>
      </c>
      <c r="Z138" s="20"/>
      <c r="AA138" s="21">
        <v>1</v>
      </c>
      <c r="AB138" s="21"/>
      <c r="AC138" s="74"/>
    </row>
    <row r="139" spans="1:30" ht="24.75" customHeight="1" x14ac:dyDescent="0.35">
      <c r="A139" s="13">
        <v>130</v>
      </c>
      <c r="B139" s="44" t="s">
        <v>56</v>
      </c>
      <c r="C139" s="317" t="s">
        <v>528</v>
      </c>
      <c r="D139" s="40" t="s">
        <v>573</v>
      </c>
      <c r="E139" s="40" t="s">
        <v>543</v>
      </c>
      <c r="F139" s="40" t="s">
        <v>616</v>
      </c>
      <c r="G139" s="56">
        <v>43466</v>
      </c>
      <c r="H139" s="232">
        <v>1</v>
      </c>
      <c r="I139" s="230">
        <v>335</v>
      </c>
      <c r="J139" s="230"/>
      <c r="K139" s="230"/>
      <c r="L139" s="230">
        <v>60</v>
      </c>
      <c r="M139" s="32"/>
      <c r="N139" s="32"/>
      <c r="O139" s="230" t="s">
        <v>592</v>
      </c>
      <c r="P139" s="234">
        <v>1183077.58</v>
      </c>
      <c r="Q139" s="234">
        <v>585543.88</v>
      </c>
      <c r="R139" s="234">
        <f t="shared" si="19"/>
        <v>49.493278369792108</v>
      </c>
      <c r="S139" s="235">
        <f t="shared" ref="S139:S200" si="20">P139-Q139</f>
        <v>597533.70000000007</v>
      </c>
      <c r="T139" s="239" t="s">
        <v>577</v>
      </c>
      <c r="U139" s="43" t="s">
        <v>576</v>
      </c>
      <c r="V139" s="13" t="s">
        <v>77</v>
      </c>
      <c r="W139" s="43" t="s">
        <v>422</v>
      </c>
      <c r="X139" s="20" t="s">
        <v>87</v>
      </c>
      <c r="Y139" s="317" t="s">
        <v>537</v>
      </c>
      <c r="Z139" s="20"/>
      <c r="AA139" s="21">
        <v>1</v>
      </c>
      <c r="AB139" s="21"/>
      <c r="AC139" s="74"/>
    </row>
    <row r="140" spans="1:30" ht="30" customHeight="1" x14ac:dyDescent="0.35">
      <c r="A140" s="13">
        <v>131</v>
      </c>
      <c r="B140" s="44" t="s">
        <v>56</v>
      </c>
      <c r="C140" s="317" t="s">
        <v>528</v>
      </c>
      <c r="D140" s="40" t="s">
        <v>572</v>
      </c>
      <c r="E140" s="40" t="s">
        <v>543</v>
      </c>
      <c r="F140" s="40" t="s">
        <v>617</v>
      </c>
      <c r="G140" s="56">
        <v>43466</v>
      </c>
      <c r="H140" s="232">
        <v>1</v>
      </c>
      <c r="I140" s="230">
        <v>307</v>
      </c>
      <c r="J140" s="230"/>
      <c r="K140" s="230"/>
      <c r="L140" s="230">
        <v>0</v>
      </c>
      <c r="M140" s="32"/>
      <c r="N140" s="32"/>
      <c r="O140" s="230" t="s">
        <v>592</v>
      </c>
      <c r="P140" s="234">
        <v>1401909.38</v>
      </c>
      <c r="Q140" s="234">
        <v>783548.71</v>
      </c>
      <c r="R140" s="234">
        <f t="shared" si="19"/>
        <v>55.891537725498353</v>
      </c>
      <c r="S140" s="235">
        <f t="shared" si="20"/>
        <v>618360.66999999993</v>
      </c>
      <c r="T140" s="239" t="s">
        <v>585</v>
      </c>
      <c r="U140" s="43" t="s">
        <v>584</v>
      </c>
      <c r="V140" s="13" t="s">
        <v>77</v>
      </c>
      <c r="W140" s="43" t="s">
        <v>422</v>
      </c>
      <c r="X140" s="20" t="s">
        <v>87</v>
      </c>
      <c r="Y140" s="317" t="s">
        <v>537</v>
      </c>
      <c r="Z140" s="20"/>
      <c r="AA140" s="21">
        <v>1</v>
      </c>
      <c r="AB140" s="21"/>
      <c r="AC140" s="74"/>
    </row>
    <row r="141" spans="1:30" ht="30.75" customHeight="1" x14ac:dyDescent="0.35">
      <c r="A141" s="13">
        <v>132</v>
      </c>
      <c r="B141" s="44" t="s">
        <v>56</v>
      </c>
      <c r="C141" s="317" t="s">
        <v>528</v>
      </c>
      <c r="D141" s="40" t="s">
        <v>534</v>
      </c>
      <c r="E141" s="40" t="s">
        <v>543</v>
      </c>
      <c r="F141" s="40" t="s">
        <v>618</v>
      </c>
      <c r="G141" s="19">
        <v>43466</v>
      </c>
      <c r="H141" s="232">
        <v>1</v>
      </c>
      <c r="I141" s="230">
        <v>148</v>
      </c>
      <c r="J141" s="230"/>
      <c r="K141" s="230"/>
      <c r="L141" s="230">
        <v>11</v>
      </c>
      <c r="M141" s="32"/>
      <c r="N141" s="32"/>
      <c r="O141" s="230" t="s">
        <v>592</v>
      </c>
      <c r="P141" s="234">
        <v>684241.22</v>
      </c>
      <c r="Q141" s="234">
        <v>446751.64</v>
      </c>
      <c r="R141" s="234">
        <f t="shared" si="19"/>
        <v>65.29154148298754</v>
      </c>
      <c r="S141" s="235">
        <f t="shared" si="20"/>
        <v>237489.57999999996</v>
      </c>
      <c r="T141" s="331" t="s">
        <v>583</v>
      </c>
      <c r="U141" s="43" t="s">
        <v>582</v>
      </c>
      <c r="V141" s="13" t="s">
        <v>77</v>
      </c>
      <c r="W141" s="43" t="s">
        <v>422</v>
      </c>
      <c r="X141" s="20" t="s">
        <v>87</v>
      </c>
      <c r="Y141" s="317" t="s">
        <v>537</v>
      </c>
      <c r="Z141" s="20"/>
      <c r="AA141" s="21">
        <v>1</v>
      </c>
      <c r="AB141" s="21"/>
      <c r="AC141" s="74"/>
    </row>
    <row r="142" spans="1:30" ht="29.25" customHeight="1" x14ac:dyDescent="0.35">
      <c r="A142" s="13">
        <v>133</v>
      </c>
      <c r="B142" s="44" t="s">
        <v>56</v>
      </c>
      <c r="C142" s="317" t="s">
        <v>528</v>
      </c>
      <c r="D142" s="40" t="s">
        <v>535</v>
      </c>
      <c r="E142" s="40" t="s">
        <v>543</v>
      </c>
      <c r="F142" s="40" t="s">
        <v>619</v>
      </c>
      <c r="G142" s="19">
        <v>43466</v>
      </c>
      <c r="H142" s="232">
        <v>1</v>
      </c>
      <c r="I142" s="230">
        <v>320</v>
      </c>
      <c r="J142" s="230"/>
      <c r="K142" s="230"/>
      <c r="L142" s="230">
        <v>68</v>
      </c>
      <c r="M142" s="32"/>
      <c r="N142" s="32"/>
      <c r="O142" s="230" t="s">
        <v>592</v>
      </c>
      <c r="P142" s="234">
        <v>1637713.9140000001</v>
      </c>
      <c r="Q142" s="234">
        <v>929711.86</v>
      </c>
      <c r="R142" s="234">
        <f t="shared" si="19"/>
        <v>56.768880819315058</v>
      </c>
      <c r="S142" s="235">
        <f t="shared" si="20"/>
        <v>708002.05400000012</v>
      </c>
      <c r="T142" s="333"/>
      <c r="U142" s="43" t="s">
        <v>582</v>
      </c>
      <c r="V142" s="13" t="s">
        <v>77</v>
      </c>
      <c r="W142" s="43" t="s">
        <v>422</v>
      </c>
      <c r="X142" s="20" t="s">
        <v>87</v>
      </c>
      <c r="Y142" s="317" t="s">
        <v>537</v>
      </c>
      <c r="Z142" s="20"/>
      <c r="AA142" s="21">
        <v>1</v>
      </c>
      <c r="AB142" s="21"/>
      <c r="AC142" s="74"/>
    </row>
    <row r="143" spans="1:30" ht="36" customHeight="1" x14ac:dyDescent="0.35">
      <c r="A143" s="13">
        <v>134</v>
      </c>
      <c r="B143" s="44" t="s">
        <v>56</v>
      </c>
      <c r="C143" s="317" t="s">
        <v>528</v>
      </c>
      <c r="D143" s="40" t="s">
        <v>575</v>
      </c>
      <c r="E143" s="40" t="s">
        <v>543</v>
      </c>
      <c r="F143" s="40" t="s">
        <v>620</v>
      </c>
      <c r="G143" s="56">
        <v>43466</v>
      </c>
      <c r="H143" s="232">
        <v>1</v>
      </c>
      <c r="I143" s="230">
        <v>412</v>
      </c>
      <c r="J143" s="230"/>
      <c r="K143" s="230"/>
      <c r="L143" s="230">
        <v>91</v>
      </c>
      <c r="M143" s="32"/>
      <c r="N143" s="32"/>
      <c r="O143" s="230" t="s">
        <v>592</v>
      </c>
      <c r="P143" s="234">
        <v>1686166.98</v>
      </c>
      <c r="Q143" s="234">
        <v>702086.58</v>
      </c>
      <c r="R143" s="234">
        <f t="shared" si="19"/>
        <v>41.638022113325931</v>
      </c>
      <c r="S143" s="235">
        <f t="shared" si="20"/>
        <v>984080.4</v>
      </c>
      <c r="T143" s="239" t="s">
        <v>581</v>
      </c>
      <c r="U143" s="43" t="s">
        <v>580</v>
      </c>
      <c r="V143" s="13" t="s">
        <v>77</v>
      </c>
      <c r="W143" s="43" t="s">
        <v>422</v>
      </c>
      <c r="X143" s="20" t="s">
        <v>87</v>
      </c>
      <c r="Y143" s="317" t="s">
        <v>536</v>
      </c>
      <c r="Z143" s="20"/>
      <c r="AA143" s="21">
        <v>1</v>
      </c>
      <c r="AB143" s="21"/>
      <c r="AC143" s="74"/>
    </row>
    <row r="144" spans="1:30" ht="32.25" customHeight="1" x14ac:dyDescent="0.25">
      <c r="A144" s="13">
        <v>135</v>
      </c>
      <c r="B144" s="317" t="s">
        <v>30</v>
      </c>
      <c r="C144" s="317" t="s">
        <v>112</v>
      </c>
      <c r="D144" s="40" t="s">
        <v>113</v>
      </c>
      <c r="E144" s="70" t="s">
        <v>530</v>
      </c>
      <c r="F144" s="309" t="s">
        <v>795</v>
      </c>
      <c r="G144" s="100">
        <v>43497</v>
      </c>
      <c r="H144" s="213">
        <v>1</v>
      </c>
      <c r="I144" s="215">
        <v>184</v>
      </c>
      <c r="J144" s="215"/>
      <c r="K144" s="215"/>
      <c r="L144" s="215"/>
      <c r="M144" s="33"/>
      <c r="N144" s="33"/>
      <c r="O144" s="215">
        <v>3</v>
      </c>
      <c r="P144" s="234">
        <v>1038558.61</v>
      </c>
      <c r="Q144" s="234">
        <v>689960</v>
      </c>
      <c r="R144" s="234">
        <f t="shared" si="19"/>
        <v>66.434382552564855</v>
      </c>
      <c r="S144" s="234">
        <f t="shared" si="20"/>
        <v>348598.61</v>
      </c>
      <c r="T144" s="234">
        <v>18856.39</v>
      </c>
      <c r="U144" s="118" t="s">
        <v>449</v>
      </c>
      <c r="V144" s="13" t="s">
        <v>77</v>
      </c>
      <c r="W144" s="13" t="s">
        <v>84</v>
      </c>
      <c r="X144" s="20" t="s">
        <v>87</v>
      </c>
      <c r="Y144" s="120" t="s">
        <v>163</v>
      </c>
      <c r="Z144" s="20"/>
      <c r="AA144" s="21">
        <v>1</v>
      </c>
      <c r="AB144" s="21"/>
      <c r="AC144" s="74"/>
    </row>
    <row r="145" spans="1:29" ht="38.25" customHeight="1" x14ac:dyDescent="0.35">
      <c r="A145" s="13">
        <v>136</v>
      </c>
      <c r="B145" s="44" t="s">
        <v>46</v>
      </c>
      <c r="C145" s="44" t="s">
        <v>675</v>
      </c>
      <c r="D145" s="101" t="s">
        <v>557</v>
      </c>
      <c r="E145" s="44" t="s">
        <v>425</v>
      </c>
      <c r="F145" s="17" t="s">
        <v>754</v>
      </c>
      <c r="G145" s="56">
        <v>43497</v>
      </c>
      <c r="H145" s="232">
        <v>1</v>
      </c>
      <c r="I145" s="230">
        <v>406</v>
      </c>
      <c r="J145" s="230"/>
      <c r="K145" s="230"/>
      <c r="L145" s="230">
        <v>0</v>
      </c>
      <c r="M145" s="32"/>
      <c r="N145" s="32"/>
      <c r="O145" s="215" t="s">
        <v>453</v>
      </c>
      <c r="P145" s="242">
        <v>2539122.44</v>
      </c>
      <c r="Q145" s="234">
        <v>1404151.22</v>
      </c>
      <c r="R145" s="234">
        <f t="shared" si="19"/>
        <v>55.300650251430959</v>
      </c>
      <c r="S145" s="235">
        <f t="shared" si="20"/>
        <v>1134971.22</v>
      </c>
      <c r="T145" s="342">
        <v>15447001.92</v>
      </c>
      <c r="U145" s="102" t="s">
        <v>558</v>
      </c>
      <c r="V145" s="13" t="s">
        <v>77</v>
      </c>
      <c r="W145" s="13" t="s">
        <v>84</v>
      </c>
      <c r="X145" s="20" t="s">
        <v>87</v>
      </c>
      <c r="Y145" s="126" t="s">
        <v>160</v>
      </c>
      <c r="Z145" s="20"/>
      <c r="AA145" s="21">
        <v>1</v>
      </c>
      <c r="AB145" s="21"/>
      <c r="AC145" s="74"/>
    </row>
    <row r="146" spans="1:29" ht="38.25" customHeight="1" x14ac:dyDescent="0.35">
      <c r="A146" s="13">
        <v>137</v>
      </c>
      <c r="B146" s="44" t="s">
        <v>46</v>
      </c>
      <c r="C146" s="44" t="s">
        <v>143</v>
      </c>
      <c r="D146" s="44" t="s">
        <v>667</v>
      </c>
      <c r="E146" s="44" t="s">
        <v>425</v>
      </c>
      <c r="F146" s="17" t="s">
        <v>755</v>
      </c>
      <c r="G146" s="56">
        <v>43497</v>
      </c>
      <c r="H146" s="232">
        <v>1</v>
      </c>
      <c r="I146" s="230">
        <v>84</v>
      </c>
      <c r="J146" s="230"/>
      <c r="K146" s="230"/>
      <c r="L146" s="230"/>
      <c r="M146" s="32"/>
      <c r="N146" s="32"/>
      <c r="O146" s="215" t="s">
        <v>453</v>
      </c>
      <c r="P146" s="242">
        <v>493459.91</v>
      </c>
      <c r="Q146" s="234">
        <v>257588.54</v>
      </c>
      <c r="R146" s="234">
        <f t="shared" si="19"/>
        <v>52.200499935242973</v>
      </c>
      <c r="S146" s="235">
        <f t="shared" si="20"/>
        <v>235871.36999999997</v>
      </c>
      <c r="T146" s="343"/>
      <c r="U146" s="102" t="s">
        <v>674</v>
      </c>
      <c r="V146" s="13" t="s">
        <v>77</v>
      </c>
      <c r="W146" s="13" t="s">
        <v>84</v>
      </c>
      <c r="X146" s="20" t="s">
        <v>87</v>
      </c>
      <c r="Y146" s="126" t="s">
        <v>160</v>
      </c>
      <c r="Z146" s="20"/>
      <c r="AA146" s="21">
        <v>1</v>
      </c>
      <c r="AB146" s="21"/>
      <c r="AC146" s="74"/>
    </row>
    <row r="147" spans="1:29" ht="38.25" customHeight="1" x14ac:dyDescent="0.35">
      <c r="A147" s="13">
        <v>138</v>
      </c>
      <c r="B147" s="44" t="s">
        <v>46</v>
      </c>
      <c r="C147" s="44" t="s">
        <v>143</v>
      </c>
      <c r="D147" s="44" t="s">
        <v>668</v>
      </c>
      <c r="E147" s="44" t="s">
        <v>425</v>
      </c>
      <c r="F147" s="17" t="s">
        <v>756</v>
      </c>
      <c r="G147" s="56">
        <v>43497</v>
      </c>
      <c r="H147" s="232">
        <v>1</v>
      </c>
      <c r="I147" s="230">
        <v>84</v>
      </c>
      <c r="J147" s="230"/>
      <c r="K147" s="230"/>
      <c r="L147" s="230"/>
      <c r="M147" s="32"/>
      <c r="N147" s="32"/>
      <c r="O147" s="215" t="s">
        <v>453</v>
      </c>
      <c r="P147" s="242">
        <v>442375.2</v>
      </c>
      <c r="Q147" s="234">
        <v>198359.33</v>
      </c>
      <c r="R147" s="234">
        <f t="shared" si="19"/>
        <v>44.8396135226387</v>
      </c>
      <c r="S147" s="235">
        <f t="shared" si="20"/>
        <v>244015.87000000002</v>
      </c>
      <c r="T147" s="343"/>
      <c r="U147" s="102" t="s">
        <v>674</v>
      </c>
      <c r="V147" s="13" t="s">
        <v>77</v>
      </c>
      <c r="W147" s="13" t="s">
        <v>84</v>
      </c>
      <c r="X147" s="20" t="s">
        <v>87</v>
      </c>
      <c r="Y147" s="126" t="s">
        <v>160</v>
      </c>
      <c r="Z147" s="20"/>
      <c r="AA147" s="21">
        <v>1</v>
      </c>
      <c r="AB147" s="21"/>
      <c r="AC147" s="74"/>
    </row>
    <row r="148" spans="1:29" ht="38.25" customHeight="1" x14ac:dyDescent="0.35">
      <c r="A148" s="13">
        <v>139</v>
      </c>
      <c r="B148" s="44" t="s">
        <v>46</v>
      </c>
      <c r="C148" s="44" t="s">
        <v>143</v>
      </c>
      <c r="D148" s="44" t="s">
        <v>669</v>
      </c>
      <c r="E148" s="44" t="s">
        <v>425</v>
      </c>
      <c r="F148" s="17" t="s">
        <v>757</v>
      </c>
      <c r="G148" s="56">
        <v>43497</v>
      </c>
      <c r="H148" s="232">
        <v>1</v>
      </c>
      <c r="I148" s="230">
        <v>56</v>
      </c>
      <c r="J148" s="230"/>
      <c r="K148" s="230"/>
      <c r="L148" s="230"/>
      <c r="M148" s="32"/>
      <c r="N148" s="32"/>
      <c r="O148" s="215" t="s">
        <v>453</v>
      </c>
      <c r="P148" s="242">
        <v>284823.12</v>
      </c>
      <c r="Q148" s="234">
        <v>149865.88</v>
      </c>
      <c r="R148" s="234">
        <f t="shared" si="19"/>
        <v>52.617175178756561</v>
      </c>
      <c r="S148" s="235">
        <f t="shared" si="20"/>
        <v>134957.24</v>
      </c>
      <c r="T148" s="343"/>
      <c r="U148" s="102" t="s">
        <v>674</v>
      </c>
      <c r="V148" s="13" t="s">
        <v>77</v>
      </c>
      <c r="W148" s="13" t="s">
        <v>84</v>
      </c>
      <c r="X148" s="20" t="s">
        <v>87</v>
      </c>
      <c r="Y148" s="126" t="s">
        <v>160</v>
      </c>
      <c r="Z148" s="20"/>
      <c r="AA148" s="21">
        <v>1</v>
      </c>
      <c r="AB148" s="21"/>
      <c r="AC148" s="74"/>
    </row>
    <row r="149" spans="1:29" ht="38.25" customHeight="1" x14ac:dyDescent="0.35">
      <c r="A149" s="13">
        <v>140</v>
      </c>
      <c r="B149" s="44" t="s">
        <v>46</v>
      </c>
      <c r="C149" s="44" t="s">
        <v>143</v>
      </c>
      <c r="D149" s="44" t="s">
        <v>670</v>
      </c>
      <c r="E149" s="44" t="s">
        <v>425</v>
      </c>
      <c r="F149" s="17" t="s">
        <v>758</v>
      </c>
      <c r="G149" s="56">
        <v>43497</v>
      </c>
      <c r="H149" s="232">
        <v>1</v>
      </c>
      <c r="I149" s="230">
        <v>56</v>
      </c>
      <c r="J149" s="230"/>
      <c r="K149" s="230"/>
      <c r="L149" s="230"/>
      <c r="M149" s="32"/>
      <c r="N149" s="32"/>
      <c r="O149" s="215" t="s">
        <v>453</v>
      </c>
      <c r="P149" s="242">
        <v>291332.96000000002</v>
      </c>
      <c r="Q149" s="234">
        <v>193839.25</v>
      </c>
      <c r="R149" s="234">
        <f t="shared" si="19"/>
        <v>66.535296933103609</v>
      </c>
      <c r="S149" s="235">
        <f t="shared" si="20"/>
        <v>97493.710000000021</v>
      </c>
      <c r="T149" s="343"/>
      <c r="U149" s="102" t="s">
        <v>674</v>
      </c>
      <c r="V149" s="13" t="s">
        <v>77</v>
      </c>
      <c r="W149" s="13" t="s">
        <v>84</v>
      </c>
      <c r="X149" s="20" t="s">
        <v>87</v>
      </c>
      <c r="Y149" s="126" t="s">
        <v>160</v>
      </c>
      <c r="Z149" s="20"/>
      <c r="AA149" s="21">
        <v>1</v>
      </c>
      <c r="AB149" s="21"/>
      <c r="AC149" s="74"/>
    </row>
    <row r="150" spans="1:29" ht="38.25" customHeight="1" x14ac:dyDescent="0.35">
      <c r="A150" s="13">
        <v>141</v>
      </c>
      <c r="B150" s="44" t="s">
        <v>46</v>
      </c>
      <c r="C150" s="44" t="s">
        <v>143</v>
      </c>
      <c r="D150" s="44" t="s">
        <v>671</v>
      </c>
      <c r="E150" s="44" t="s">
        <v>425</v>
      </c>
      <c r="F150" s="17" t="s">
        <v>759</v>
      </c>
      <c r="G150" s="56">
        <v>43497</v>
      </c>
      <c r="H150" s="232">
        <v>1</v>
      </c>
      <c r="I150" s="230">
        <v>28</v>
      </c>
      <c r="J150" s="230"/>
      <c r="K150" s="230"/>
      <c r="L150" s="230"/>
      <c r="M150" s="32"/>
      <c r="N150" s="32"/>
      <c r="O150" s="215" t="s">
        <v>453</v>
      </c>
      <c r="P150" s="242">
        <v>137558.35999999999</v>
      </c>
      <c r="Q150" s="234">
        <v>86756.01</v>
      </c>
      <c r="R150" s="234">
        <f t="shared" si="19"/>
        <v>63.068511430348551</v>
      </c>
      <c r="S150" s="235">
        <f t="shared" si="20"/>
        <v>50802.349999999991</v>
      </c>
      <c r="T150" s="343"/>
      <c r="U150" s="102" t="s">
        <v>674</v>
      </c>
      <c r="V150" s="13" t="s">
        <v>77</v>
      </c>
      <c r="W150" s="13" t="s">
        <v>84</v>
      </c>
      <c r="X150" s="20" t="s">
        <v>87</v>
      </c>
      <c r="Y150" s="126" t="s">
        <v>160</v>
      </c>
      <c r="Z150" s="20"/>
      <c r="AA150" s="21">
        <v>1</v>
      </c>
      <c r="AB150" s="21"/>
      <c r="AC150" s="74"/>
    </row>
    <row r="151" spans="1:29" ht="38.25" customHeight="1" x14ac:dyDescent="0.35">
      <c r="A151" s="13">
        <v>142</v>
      </c>
      <c r="B151" s="44" t="s">
        <v>46</v>
      </c>
      <c r="C151" s="44" t="s">
        <v>143</v>
      </c>
      <c r="D151" s="44" t="s">
        <v>672</v>
      </c>
      <c r="E151" s="44" t="s">
        <v>425</v>
      </c>
      <c r="F151" s="17" t="s">
        <v>760</v>
      </c>
      <c r="G151" s="56">
        <v>43497</v>
      </c>
      <c r="H151" s="232">
        <v>1</v>
      </c>
      <c r="I151" s="230">
        <v>56</v>
      </c>
      <c r="J151" s="230"/>
      <c r="K151" s="230"/>
      <c r="L151" s="230"/>
      <c r="M151" s="32"/>
      <c r="N151" s="32"/>
      <c r="O151" s="215" t="s">
        <v>453</v>
      </c>
      <c r="P151" s="242">
        <v>305990.89</v>
      </c>
      <c r="Q151" s="234">
        <v>177972.04</v>
      </c>
      <c r="R151" s="234">
        <f t="shared" si="19"/>
        <v>58.162528956335926</v>
      </c>
      <c r="S151" s="235">
        <f t="shared" si="20"/>
        <v>128018.85</v>
      </c>
      <c r="T151" s="343"/>
      <c r="U151" s="102" t="s">
        <v>674</v>
      </c>
      <c r="V151" s="13" t="s">
        <v>77</v>
      </c>
      <c r="W151" s="13" t="s">
        <v>84</v>
      </c>
      <c r="X151" s="20" t="s">
        <v>87</v>
      </c>
      <c r="Y151" s="126" t="s">
        <v>160</v>
      </c>
      <c r="Z151" s="20"/>
      <c r="AA151" s="21">
        <v>1</v>
      </c>
      <c r="AB151" s="21"/>
      <c r="AC151" s="74"/>
    </row>
    <row r="152" spans="1:29" ht="38.25" customHeight="1" x14ac:dyDescent="0.35">
      <c r="A152" s="13">
        <v>143</v>
      </c>
      <c r="B152" s="44" t="s">
        <v>46</v>
      </c>
      <c r="C152" s="44" t="s">
        <v>143</v>
      </c>
      <c r="D152" s="44" t="s">
        <v>673</v>
      </c>
      <c r="E152" s="44" t="s">
        <v>425</v>
      </c>
      <c r="F152" s="17" t="s">
        <v>761</v>
      </c>
      <c r="G152" s="56">
        <v>43497</v>
      </c>
      <c r="H152" s="232">
        <v>1</v>
      </c>
      <c r="I152" s="230">
        <v>85</v>
      </c>
      <c r="J152" s="230"/>
      <c r="K152" s="230"/>
      <c r="L152" s="230"/>
      <c r="M152" s="32"/>
      <c r="N152" s="32"/>
      <c r="O152" s="215" t="s">
        <v>453</v>
      </c>
      <c r="P152" s="242">
        <v>411661.62</v>
      </c>
      <c r="Q152" s="234">
        <v>210949.82</v>
      </c>
      <c r="R152" s="234">
        <f t="shared" si="19"/>
        <v>51.243499454722063</v>
      </c>
      <c r="S152" s="235">
        <f t="shared" si="20"/>
        <v>200711.8</v>
      </c>
      <c r="T152" s="344"/>
      <c r="U152" s="102" t="s">
        <v>674</v>
      </c>
      <c r="V152" s="13" t="s">
        <v>77</v>
      </c>
      <c r="W152" s="13" t="s">
        <v>84</v>
      </c>
      <c r="X152" s="20" t="s">
        <v>87</v>
      </c>
      <c r="Y152" s="126" t="s">
        <v>160</v>
      </c>
      <c r="Z152" s="20"/>
      <c r="AA152" s="21">
        <v>1</v>
      </c>
      <c r="AB152" s="21"/>
      <c r="AC152" s="74"/>
    </row>
    <row r="153" spans="1:29" ht="54" customHeight="1" x14ac:dyDescent="0.35">
      <c r="A153" s="13">
        <v>144</v>
      </c>
      <c r="B153" s="317" t="s">
        <v>17</v>
      </c>
      <c r="C153" s="317" t="s">
        <v>486</v>
      </c>
      <c r="D153" s="104" t="s">
        <v>680</v>
      </c>
      <c r="E153" s="22" t="s">
        <v>438</v>
      </c>
      <c r="F153" s="118"/>
      <c r="G153" s="103">
        <v>43497</v>
      </c>
      <c r="H153" s="213">
        <v>1</v>
      </c>
      <c r="I153" s="215">
        <v>60</v>
      </c>
      <c r="J153" s="215"/>
      <c r="K153" s="215"/>
      <c r="L153" s="215"/>
      <c r="M153" s="33"/>
      <c r="N153" s="33"/>
      <c r="O153" s="215"/>
      <c r="P153" s="320">
        <v>241234.45</v>
      </c>
      <c r="Q153" s="320">
        <v>178656.65</v>
      </c>
      <c r="R153" s="234">
        <f t="shared" ref="R153:R184" si="21">Q153/P153*100</f>
        <v>74.059343514162251</v>
      </c>
      <c r="S153" s="235">
        <f t="shared" si="20"/>
        <v>62577.800000000017</v>
      </c>
      <c r="T153" s="320"/>
      <c r="U153" s="118"/>
      <c r="V153" s="13"/>
      <c r="W153" s="43" t="s">
        <v>81</v>
      </c>
      <c r="X153" s="20" t="s">
        <v>87</v>
      </c>
      <c r="Y153" s="120" t="s">
        <v>114</v>
      </c>
      <c r="Z153" s="20"/>
      <c r="AA153" s="21">
        <v>1</v>
      </c>
      <c r="AB153" s="21"/>
      <c r="AC153" s="74"/>
    </row>
    <row r="154" spans="1:29" ht="54" customHeight="1" x14ac:dyDescent="0.35">
      <c r="A154" s="13">
        <v>145</v>
      </c>
      <c r="B154" s="317" t="s">
        <v>17</v>
      </c>
      <c r="C154" s="317" t="s">
        <v>486</v>
      </c>
      <c r="D154" s="104" t="s">
        <v>681</v>
      </c>
      <c r="E154" s="22" t="s">
        <v>438</v>
      </c>
      <c r="F154" s="118"/>
      <c r="G154" s="103">
        <v>43497</v>
      </c>
      <c r="H154" s="213">
        <v>1</v>
      </c>
      <c r="I154" s="215">
        <v>65</v>
      </c>
      <c r="J154" s="215"/>
      <c r="K154" s="215"/>
      <c r="L154" s="215"/>
      <c r="M154" s="33"/>
      <c r="N154" s="33"/>
      <c r="O154" s="215"/>
      <c r="P154" s="320">
        <v>405819.74</v>
      </c>
      <c r="Q154" s="320">
        <v>307239.58</v>
      </c>
      <c r="R154" s="234">
        <f t="shared" si="21"/>
        <v>75.708387177025955</v>
      </c>
      <c r="S154" s="235">
        <f t="shared" si="20"/>
        <v>98580.159999999974</v>
      </c>
      <c r="T154" s="320"/>
      <c r="U154" s="118"/>
      <c r="V154" s="13"/>
      <c r="W154" s="43" t="s">
        <v>81</v>
      </c>
      <c r="X154" s="20" t="s">
        <v>87</v>
      </c>
      <c r="Y154" s="120" t="s">
        <v>114</v>
      </c>
      <c r="Z154" s="20"/>
      <c r="AA154" s="21">
        <v>1</v>
      </c>
      <c r="AB154" s="21"/>
      <c r="AC154" s="74"/>
    </row>
    <row r="155" spans="1:29" ht="54" customHeight="1" x14ac:dyDescent="0.35">
      <c r="A155" s="13">
        <v>146</v>
      </c>
      <c r="B155" s="317" t="s">
        <v>17</v>
      </c>
      <c r="C155" s="317" t="s">
        <v>486</v>
      </c>
      <c r="D155" s="104" t="s">
        <v>682</v>
      </c>
      <c r="E155" s="22" t="s">
        <v>438</v>
      </c>
      <c r="F155" s="118"/>
      <c r="G155" s="103">
        <v>43497</v>
      </c>
      <c r="H155" s="213">
        <v>1</v>
      </c>
      <c r="I155" s="215">
        <v>60</v>
      </c>
      <c r="J155" s="215"/>
      <c r="K155" s="215"/>
      <c r="L155" s="215"/>
      <c r="M155" s="33"/>
      <c r="N155" s="33"/>
      <c r="O155" s="215"/>
      <c r="P155" s="320">
        <v>317281.56</v>
      </c>
      <c r="Q155" s="320">
        <v>225538.61</v>
      </c>
      <c r="R155" s="234">
        <f t="shared" si="21"/>
        <v>71.084688943158241</v>
      </c>
      <c r="S155" s="235">
        <f t="shared" si="20"/>
        <v>91742.950000000012</v>
      </c>
      <c r="T155" s="320"/>
      <c r="U155" s="118"/>
      <c r="V155" s="13"/>
      <c r="W155" s="43" t="s">
        <v>81</v>
      </c>
      <c r="X155" s="20" t="s">
        <v>87</v>
      </c>
      <c r="Y155" s="120" t="s">
        <v>114</v>
      </c>
      <c r="Z155" s="20"/>
      <c r="AA155" s="21">
        <v>1</v>
      </c>
      <c r="AB155" s="21"/>
      <c r="AC155" s="74"/>
    </row>
    <row r="156" spans="1:29" ht="54" customHeight="1" x14ac:dyDescent="0.35">
      <c r="A156" s="13">
        <v>147</v>
      </c>
      <c r="B156" s="317" t="s">
        <v>17</v>
      </c>
      <c r="C156" s="317" t="s">
        <v>486</v>
      </c>
      <c r="D156" s="104" t="s">
        <v>683</v>
      </c>
      <c r="E156" s="22" t="s">
        <v>438</v>
      </c>
      <c r="F156" s="118"/>
      <c r="G156" s="103">
        <v>43497</v>
      </c>
      <c r="H156" s="213">
        <v>1</v>
      </c>
      <c r="I156" s="215">
        <v>32</v>
      </c>
      <c r="J156" s="215"/>
      <c r="K156" s="215"/>
      <c r="L156" s="215"/>
      <c r="M156" s="33"/>
      <c r="N156" s="33"/>
      <c r="O156" s="215"/>
      <c r="P156" s="320">
        <v>166322.04999999999</v>
      </c>
      <c r="Q156" s="320">
        <v>128423.02</v>
      </c>
      <c r="R156" s="234">
        <f t="shared" si="21"/>
        <v>77.213466284235921</v>
      </c>
      <c r="S156" s="235">
        <f t="shared" si="20"/>
        <v>37899.029999999984</v>
      </c>
      <c r="T156" s="320"/>
      <c r="U156" s="118"/>
      <c r="V156" s="13"/>
      <c r="W156" s="43" t="s">
        <v>81</v>
      </c>
      <c r="X156" s="20" t="s">
        <v>87</v>
      </c>
      <c r="Y156" s="120" t="s">
        <v>114</v>
      </c>
      <c r="Z156" s="20"/>
      <c r="AA156" s="21">
        <v>1</v>
      </c>
      <c r="AB156" s="21"/>
      <c r="AC156" s="74"/>
    </row>
    <row r="157" spans="1:29" ht="54" customHeight="1" x14ac:dyDescent="0.35">
      <c r="A157" s="13">
        <v>148</v>
      </c>
      <c r="B157" s="317" t="s">
        <v>17</v>
      </c>
      <c r="C157" s="317" t="s">
        <v>486</v>
      </c>
      <c r="D157" s="104" t="s">
        <v>684</v>
      </c>
      <c r="E157" s="22" t="s">
        <v>438</v>
      </c>
      <c r="F157" s="118"/>
      <c r="G157" s="103">
        <v>43497</v>
      </c>
      <c r="H157" s="213">
        <v>1</v>
      </c>
      <c r="I157" s="215">
        <v>84</v>
      </c>
      <c r="J157" s="215"/>
      <c r="K157" s="215"/>
      <c r="L157" s="215"/>
      <c r="M157" s="33"/>
      <c r="N157" s="33"/>
      <c r="O157" s="215"/>
      <c r="P157" s="320">
        <v>467417.67</v>
      </c>
      <c r="Q157" s="320">
        <v>358783.82</v>
      </c>
      <c r="R157" s="234">
        <f t="shared" si="21"/>
        <v>76.758719883225652</v>
      </c>
      <c r="S157" s="235">
        <f t="shared" si="20"/>
        <v>108633.84999999998</v>
      </c>
      <c r="T157" s="320"/>
      <c r="U157" s="118"/>
      <c r="V157" s="13"/>
      <c r="W157" s="43" t="s">
        <v>81</v>
      </c>
      <c r="X157" s="20" t="s">
        <v>87</v>
      </c>
      <c r="Y157" s="120" t="s">
        <v>114</v>
      </c>
      <c r="Z157" s="20"/>
      <c r="AA157" s="21">
        <v>1</v>
      </c>
      <c r="AB157" s="21"/>
      <c r="AC157" s="74"/>
    </row>
    <row r="158" spans="1:29" ht="54" customHeight="1" x14ac:dyDescent="0.35">
      <c r="A158" s="13">
        <v>149</v>
      </c>
      <c r="B158" s="317" t="s">
        <v>17</v>
      </c>
      <c r="C158" s="317" t="s">
        <v>486</v>
      </c>
      <c r="D158" s="104" t="s">
        <v>685</v>
      </c>
      <c r="E158" s="22" t="s">
        <v>438</v>
      </c>
      <c r="F158" s="118"/>
      <c r="G158" s="103">
        <v>43497</v>
      </c>
      <c r="H158" s="213">
        <v>1</v>
      </c>
      <c r="I158" s="215">
        <v>76</v>
      </c>
      <c r="J158" s="215"/>
      <c r="K158" s="215"/>
      <c r="L158" s="215"/>
      <c r="M158" s="33"/>
      <c r="N158" s="33"/>
      <c r="O158" s="215"/>
      <c r="P158" s="320">
        <v>351028.32</v>
      </c>
      <c r="Q158" s="320">
        <v>228991.08</v>
      </c>
      <c r="R158" s="234">
        <f t="shared" si="21"/>
        <v>65.23436057808668</v>
      </c>
      <c r="S158" s="235">
        <f t="shared" si="20"/>
        <v>122037.24000000002</v>
      </c>
      <c r="T158" s="320"/>
      <c r="U158" s="118"/>
      <c r="V158" s="13"/>
      <c r="W158" s="43" t="s">
        <v>81</v>
      </c>
      <c r="X158" s="20" t="s">
        <v>87</v>
      </c>
      <c r="Y158" s="120" t="s">
        <v>114</v>
      </c>
      <c r="Z158" s="20"/>
      <c r="AA158" s="21">
        <v>1</v>
      </c>
      <c r="AB158" s="21"/>
      <c r="AC158" s="74"/>
    </row>
    <row r="159" spans="1:29" ht="54" customHeight="1" x14ac:dyDescent="0.35">
      <c r="A159" s="13">
        <v>150</v>
      </c>
      <c r="B159" s="317" t="s">
        <v>17</v>
      </c>
      <c r="C159" s="317" t="s">
        <v>486</v>
      </c>
      <c r="D159" s="104" t="s">
        <v>686</v>
      </c>
      <c r="E159" s="22" t="s">
        <v>438</v>
      </c>
      <c r="F159" s="118"/>
      <c r="G159" s="103">
        <v>43497</v>
      </c>
      <c r="H159" s="213">
        <v>1</v>
      </c>
      <c r="I159" s="215">
        <v>48</v>
      </c>
      <c r="J159" s="215"/>
      <c r="K159" s="215"/>
      <c r="L159" s="215"/>
      <c r="M159" s="33"/>
      <c r="N159" s="33"/>
      <c r="O159" s="215"/>
      <c r="P159" s="320">
        <v>239881.05</v>
      </c>
      <c r="Q159" s="320">
        <v>207669.3</v>
      </c>
      <c r="R159" s="234">
        <f t="shared" si="21"/>
        <v>86.571782139522895</v>
      </c>
      <c r="S159" s="235">
        <f t="shared" si="20"/>
        <v>32211.75</v>
      </c>
      <c r="T159" s="320"/>
      <c r="U159" s="118"/>
      <c r="V159" s="13"/>
      <c r="W159" s="43" t="s">
        <v>81</v>
      </c>
      <c r="X159" s="20" t="s">
        <v>87</v>
      </c>
      <c r="Y159" s="120" t="s">
        <v>114</v>
      </c>
      <c r="Z159" s="20"/>
      <c r="AA159" s="21">
        <v>1</v>
      </c>
      <c r="AB159" s="21"/>
      <c r="AC159" s="74"/>
    </row>
    <row r="160" spans="1:29" ht="54" customHeight="1" x14ac:dyDescent="0.35">
      <c r="A160" s="13">
        <v>151</v>
      </c>
      <c r="B160" s="317" t="s">
        <v>17</v>
      </c>
      <c r="C160" s="317" t="s">
        <v>486</v>
      </c>
      <c r="D160" s="104" t="s">
        <v>687</v>
      </c>
      <c r="E160" s="22" t="s">
        <v>438</v>
      </c>
      <c r="F160" s="118"/>
      <c r="G160" s="103">
        <v>43497</v>
      </c>
      <c r="H160" s="213">
        <v>1</v>
      </c>
      <c r="I160" s="215">
        <v>48</v>
      </c>
      <c r="J160" s="215"/>
      <c r="K160" s="215"/>
      <c r="L160" s="215"/>
      <c r="M160" s="33"/>
      <c r="N160" s="33"/>
      <c r="O160" s="215"/>
      <c r="P160" s="320">
        <v>411756.95</v>
      </c>
      <c r="Q160" s="320">
        <v>315778.67</v>
      </c>
      <c r="R160" s="234">
        <f t="shared" si="21"/>
        <v>76.690550092718524</v>
      </c>
      <c r="S160" s="235">
        <f t="shared" si="20"/>
        <v>95978.280000000028</v>
      </c>
      <c r="T160" s="320"/>
      <c r="U160" s="118"/>
      <c r="V160" s="13"/>
      <c r="W160" s="43" t="s">
        <v>81</v>
      </c>
      <c r="X160" s="20" t="s">
        <v>87</v>
      </c>
      <c r="Y160" s="120" t="s">
        <v>114</v>
      </c>
      <c r="Z160" s="20"/>
      <c r="AA160" s="21">
        <v>1</v>
      </c>
      <c r="AB160" s="21"/>
      <c r="AC160" s="74"/>
    </row>
    <row r="161" spans="1:29" ht="54" customHeight="1" x14ac:dyDescent="0.35">
      <c r="A161" s="13">
        <v>152</v>
      </c>
      <c r="B161" s="317" t="s">
        <v>17</v>
      </c>
      <c r="C161" s="317" t="s">
        <v>486</v>
      </c>
      <c r="D161" s="104" t="s">
        <v>688</v>
      </c>
      <c r="E161" s="22" t="s">
        <v>438</v>
      </c>
      <c r="F161" s="118"/>
      <c r="G161" s="103">
        <v>43497</v>
      </c>
      <c r="H161" s="213">
        <v>1</v>
      </c>
      <c r="I161" s="215">
        <v>24</v>
      </c>
      <c r="J161" s="215"/>
      <c r="K161" s="215"/>
      <c r="L161" s="215"/>
      <c r="M161" s="33"/>
      <c r="N161" s="33"/>
      <c r="O161" s="215"/>
      <c r="P161" s="320">
        <v>122041.76</v>
      </c>
      <c r="Q161" s="320">
        <v>79326.31</v>
      </c>
      <c r="R161" s="234">
        <f t="shared" si="21"/>
        <v>64.999316627357715</v>
      </c>
      <c r="S161" s="235">
        <f t="shared" si="20"/>
        <v>42715.45</v>
      </c>
      <c r="T161" s="320"/>
      <c r="U161" s="118"/>
      <c r="V161" s="13"/>
      <c r="W161" s="43" t="s">
        <v>81</v>
      </c>
      <c r="X161" s="20" t="s">
        <v>87</v>
      </c>
      <c r="Y161" s="120" t="s">
        <v>114</v>
      </c>
      <c r="Z161" s="20"/>
      <c r="AA161" s="21">
        <v>1</v>
      </c>
      <c r="AB161" s="21"/>
      <c r="AC161" s="74"/>
    </row>
    <row r="162" spans="1:29" ht="54" customHeight="1" x14ac:dyDescent="0.35">
      <c r="A162" s="13">
        <v>153</v>
      </c>
      <c r="B162" s="317" t="s">
        <v>17</v>
      </c>
      <c r="C162" s="317" t="s">
        <v>486</v>
      </c>
      <c r="D162" s="104" t="s">
        <v>689</v>
      </c>
      <c r="E162" s="22" t="s">
        <v>438</v>
      </c>
      <c r="F162" s="118"/>
      <c r="G162" s="103">
        <v>43497</v>
      </c>
      <c r="H162" s="213">
        <v>1</v>
      </c>
      <c r="I162" s="215">
        <v>84</v>
      </c>
      <c r="J162" s="215"/>
      <c r="K162" s="215"/>
      <c r="L162" s="215"/>
      <c r="M162" s="33"/>
      <c r="N162" s="33"/>
      <c r="O162" s="215"/>
      <c r="P162" s="320">
        <v>490437.18</v>
      </c>
      <c r="Q162" s="320">
        <v>389290.31</v>
      </c>
      <c r="R162" s="234">
        <f t="shared" si="21"/>
        <v>79.376182286995459</v>
      </c>
      <c r="S162" s="235">
        <f t="shared" si="20"/>
        <v>101146.87</v>
      </c>
      <c r="T162" s="320"/>
      <c r="U162" s="118"/>
      <c r="V162" s="13"/>
      <c r="W162" s="43" t="s">
        <v>81</v>
      </c>
      <c r="X162" s="20" t="s">
        <v>87</v>
      </c>
      <c r="Y162" s="120" t="s">
        <v>114</v>
      </c>
      <c r="Z162" s="20"/>
      <c r="AA162" s="21">
        <v>1</v>
      </c>
      <c r="AB162" s="21"/>
      <c r="AC162" s="74"/>
    </row>
    <row r="163" spans="1:29" ht="54" customHeight="1" x14ac:dyDescent="0.35">
      <c r="A163" s="13">
        <v>154</v>
      </c>
      <c r="B163" s="317" t="s">
        <v>17</v>
      </c>
      <c r="C163" s="317" t="s">
        <v>486</v>
      </c>
      <c r="D163" s="104" t="s">
        <v>690</v>
      </c>
      <c r="E163" s="22" t="s">
        <v>438</v>
      </c>
      <c r="F163" s="118"/>
      <c r="G163" s="103">
        <v>43497</v>
      </c>
      <c r="H163" s="213">
        <v>1</v>
      </c>
      <c r="I163" s="215">
        <v>24</v>
      </c>
      <c r="J163" s="215"/>
      <c r="K163" s="215"/>
      <c r="L163" s="215"/>
      <c r="M163" s="33"/>
      <c r="N163" s="33"/>
      <c r="O163" s="215"/>
      <c r="P163" s="320">
        <v>165709.84</v>
      </c>
      <c r="Q163" s="320">
        <v>127162.47</v>
      </c>
      <c r="R163" s="234">
        <f t="shared" si="21"/>
        <v>76.738031972030157</v>
      </c>
      <c r="S163" s="235">
        <f t="shared" si="20"/>
        <v>38547.369999999995</v>
      </c>
      <c r="T163" s="320"/>
      <c r="U163" s="118"/>
      <c r="V163" s="13"/>
      <c r="W163" s="43" t="s">
        <v>81</v>
      </c>
      <c r="X163" s="20" t="s">
        <v>87</v>
      </c>
      <c r="Y163" s="120" t="s">
        <v>114</v>
      </c>
      <c r="Z163" s="20"/>
      <c r="AA163" s="21">
        <v>1</v>
      </c>
      <c r="AB163" s="21"/>
      <c r="AC163" s="74"/>
    </row>
    <row r="164" spans="1:29" ht="54" customHeight="1" x14ac:dyDescent="0.35">
      <c r="A164" s="13">
        <v>155</v>
      </c>
      <c r="B164" s="317" t="s">
        <v>17</v>
      </c>
      <c r="C164" s="317" t="s">
        <v>486</v>
      </c>
      <c r="D164" s="104" t="s">
        <v>691</v>
      </c>
      <c r="E164" s="22" t="s">
        <v>438</v>
      </c>
      <c r="F164" s="118"/>
      <c r="G164" s="103">
        <v>43497</v>
      </c>
      <c r="H164" s="213">
        <v>1</v>
      </c>
      <c r="I164" s="215">
        <v>32</v>
      </c>
      <c r="J164" s="215"/>
      <c r="K164" s="215"/>
      <c r="L164" s="215"/>
      <c r="M164" s="33"/>
      <c r="N164" s="33"/>
      <c r="O164" s="215"/>
      <c r="P164" s="320">
        <v>170988.63</v>
      </c>
      <c r="Q164" s="320">
        <v>143175.39000000001</v>
      </c>
      <c r="R164" s="234">
        <f t="shared" si="21"/>
        <v>83.73386581318303</v>
      </c>
      <c r="S164" s="235">
        <f t="shared" si="20"/>
        <v>27813.239999999991</v>
      </c>
      <c r="T164" s="320"/>
      <c r="U164" s="118"/>
      <c r="V164" s="13"/>
      <c r="W164" s="43" t="s">
        <v>81</v>
      </c>
      <c r="X164" s="20" t="s">
        <v>87</v>
      </c>
      <c r="Y164" s="120" t="s">
        <v>114</v>
      </c>
      <c r="Z164" s="20"/>
      <c r="AA164" s="21">
        <v>1</v>
      </c>
      <c r="AB164" s="21"/>
      <c r="AC164" s="74"/>
    </row>
    <row r="165" spans="1:29" ht="54" customHeight="1" x14ac:dyDescent="0.35">
      <c r="A165" s="13">
        <v>156</v>
      </c>
      <c r="B165" s="317" t="s">
        <v>17</v>
      </c>
      <c r="C165" s="317" t="s">
        <v>486</v>
      </c>
      <c r="D165" s="104" t="s">
        <v>692</v>
      </c>
      <c r="E165" s="22" t="s">
        <v>438</v>
      </c>
      <c r="F165" s="118"/>
      <c r="G165" s="103">
        <v>43497</v>
      </c>
      <c r="H165" s="213">
        <v>1</v>
      </c>
      <c r="I165" s="215">
        <v>32</v>
      </c>
      <c r="J165" s="215"/>
      <c r="K165" s="215"/>
      <c r="L165" s="215"/>
      <c r="M165" s="33"/>
      <c r="N165" s="33"/>
      <c r="O165" s="215"/>
      <c r="P165" s="320">
        <v>251854.91</v>
      </c>
      <c r="Q165" s="320">
        <v>190665.18</v>
      </c>
      <c r="R165" s="234">
        <f t="shared" si="21"/>
        <v>75.704372807343717</v>
      </c>
      <c r="S165" s="235">
        <f t="shared" si="20"/>
        <v>61189.73000000001</v>
      </c>
      <c r="T165" s="320"/>
      <c r="U165" s="118"/>
      <c r="V165" s="13"/>
      <c r="W165" s="43" t="s">
        <v>81</v>
      </c>
      <c r="X165" s="20" t="s">
        <v>87</v>
      </c>
      <c r="Y165" s="120" t="s">
        <v>114</v>
      </c>
      <c r="Z165" s="20"/>
      <c r="AA165" s="21">
        <v>1</v>
      </c>
      <c r="AB165" s="21"/>
      <c r="AC165" s="74"/>
    </row>
    <row r="166" spans="1:29" ht="54" customHeight="1" x14ac:dyDescent="0.35">
      <c r="A166" s="13">
        <v>157</v>
      </c>
      <c r="B166" s="317" t="s">
        <v>17</v>
      </c>
      <c r="C166" s="317" t="s">
        <v>486</v>
      </c>
      <c r="D166" s="104" t="s">
        <v>693</v>
      </c>
      <c r="E166" s="22" t="s">
        <v>438</v>
      </c>
      <c r="F166" s="118"/>
      <c r="G166" s="103">
        <v>43497</v>
      </c>
      <c r="H166" s="213">
        <v>1</v>
      </c>
      <c r="I166" s="215">
        <v>32</v>
      </c>
      <c r="J166" s="215"/>
      <c r="K166" s="215"/>
      <c r="L166" s="215"/>
      <c r="M166" s="33"/>
      <c r="N166" s="33"/>
      <c r="O166" s="215"/>
      <c r="P166" s="320">
        <v>180396.69</v>
      </c>
      <c r="Q166" s="320">
        <v>156919.66</v>
      </c>
      <c r="R166" s="234">
        <f t="shared" si="21"/>
        <v>86.985886492706712</v>
      </c>
      <c r="S166" s="235">
        <f t="shared" si="20"/>
        <v>23477.03</v>
      </c>
      <c r="T166" s="320"/>
      <c r="U166" s="118"/>
      <c r="V166" s="13"/>
      <c r="W166" s="43" t="s">
        <v>81</v>
      </c>
      <c r="X166" s="20" t="s">
        <v>87</v>
      </c>
      <c r="Y166" s="120" t="s">
        <v>114</v>
      </c>
      <c r="Z166" s="20"/>
      <c r="AA166" s="21">
        <v>1</v>
      </c>
      <c r="AB166" s="21"/>
      <c r="AC166" s="74"/>
    </row>
    <row r="167" spans="1:29" ht="54" customHeight="1" x14ac:dyDescent="0.35">
      <c r="A167" s="13">
        <v>158</v>
      </c>
      <c r="B167" s="317" t="s">
        <v>17</v>
      </c>
      <c r="C167" s="317" t="s">
        <v>486</v>
      </c>
      <c r="D167" s="104" t="s">
        <v>694</v>
      </c>
      <c r="E167" s="22" t="s">
        <v>438</v>
      </c>
      <c r="F167" s="118"/>
      <c r="G167" s="103">
        <v>43497</v>
      </c>
      <c r="H167" s="213">
        <v>1</v>
      </c>
      <c r="I167" s="215">
        <v>32</v>
      </c>
      <c r="J167" s="215"/>
      <c r="K167" s="215"/>
      <c r="L167" s="215"/>
      <c r="M167" s="33"/>
      <c r="N167" s="33"/>
      <c r="O167" s="215"/>
      <c r="P167" s="320">
        <v>137205.26</v>
      </c>
      <c r="Q167" s="320">
        <v>107954.96</v>
      </c>
      <c r="R167" s="234">
        <f t="shared" si="21"/>
        <v>78.681356676850427</v>
      </c>
      <c r="S167" s="235">
        <f t="shared" si="20"/>
        <v>29250.300000000003</v>
      </c>
      <c r="T167" s="320"/>
      <c r="U167" s="118"/>
      <c r="V167" s="13"/>
      <c r="W167" s="43" t="s">
        <v>81</v>
      </c>
      <c r="X167" s="20" t="s">
        <v>87</v>
      </c>
      <c r="Y167" s="120" t="s">
        <v>114</v>
      </c>
      <c r="Z167" s="20"/>
      <c r="AA167" s="21">
        <v>1</v>
      </c>
      <c r="AB167" s="21"/>
      <c r="AC167" s="74"/>
    </row>
    <row r="168" spans="1:29" ht="54" customHeight="1" x14ac:dyDescent="0.35">
      <c r="A168" s="13">
        <v>159</v>
      </c>
      <c r="B168" s="317" t="s">
        <v>17</v>
      </c>
      <c r="C168" s="317" t="s">
        <v>486</v>
      </c>
      <c r="D168" s="104" t="s">
        <v>695</v>
      </c>
      <c r="E168" s="22" t="s">
        <v>438</v>
      </c>
      <c r="F168" s="118"/>
      <c r="G168" s="103">
        <v>43497</v>
      </c>
      <c r="H168" s="213">
        <v>1</v>
      </c>
      <c r="I168" s="215">
        <v>32</v>
      </c>
      <c r="J168" s="215"/>
      <c r="K168" s="215"/>
      <c r="L168" s="215"/>
      <c r="M168" s="33"/>
      <c r="N168" s="33"/>
      <c r="O168" s="215"/>
      <c r="P168" s="320">
        <v>201547.36</v>
      </c>
      <c r="Q168" s="320">
        <v>142528.56</v>
      </c>
      <c r="R168" s="234">
        <f t="shared" si="21"/>
        <v>70.717155511240634</v>
      </c>
      <c r="S168" s="235">
        <f t="shared" si="20"/>
        <v>59018.799999999988</v>
      </c>
      <c r="T168" s="320"/>
      <c r="U168" s="118"/>
      <c r="V168" s="13"/>
      <c r="W168" s="43" t="s">
        <v>81</v>
      </c>
      <c r="X168" s="20" t="s">
        <v>87</v>
      </c>
      <c r="Y168" s="120" t="s">
        <v>114</v>
      </c>
      <c r="Z168" s="20"/>
      <c r="AA168" s="21">
        <v>1</v>
      </c>
      <c r="AB168" s="21"/>
      <c r="AC168" s="74"/>
    </row>
    <row r="169" spans="1:29" ht="54" customHeight="1" x14ac:dyDescent="0.35">
      <c r="A169" s="13">
        <v>160</v>
      </c>
      <c r="B169" s="317" t="s">
        <v>17</v>
      </c>
      <c r="C169" s="317" t="s">
        <v>486</v>
      </c>
      <c r="D169" s="104" t="s">
        <v>696</v>
      </c>
      <c r="E169" s="22" t="s">
        <v>438</v>
      </c>
      <c r="F169" s="118"/>
      <c r="G169" s="103">
        <v>43497</v>
      </c>
      <c r="H169" s="213">
        <v>1</v>
      </c>
      <c r="I169" s="215">
        <v>60</v>
      </c>
      <c r="J169" s="215"/>
      <c r="K169" s="215"/>
      <c r="L169" s="215"/>
      <c r="M169" s="33"/>
      <c r="N169" s="33"/>
      <c r="O169" s="215"/>
      <c r="P169" s="320">
        <v>245791.55</v>
      </c>
      <c r="Q169" s="320">
        <v>171249.76</v>
      </c>
      <c r="R169" s="234">
        <f t="shared" si="21"/>
        <v>69.672761329671431</v>
      </c>
      <c r="S169" s="235">
        <f t="shared" si="20"/>
        <v>74541.789999999979</v>
      </c>
      <c r="T169" s="320"/>
      <c r="U169" s="118"/>
      <c r="V169" s="13"/>
      <c r="W169" s="43" t="s">
        <v>81</v>
      </c>
      <c r="X169" s="20" t="s">
        <v>87</v>
      </c>
      <c r="Y169" s="120" t="s">
        <v>114</v>
      </c>
      <c r="Z169" s="20"/>
      <c r="AA169" s="21">
        <v>1</v>
      </c>
      <c r="AB169" s="21"/>
      <c r="AC169" s="74"/>
    </row>
    <row r="170" spans="1:29" ht="54" customHeight="1" x14ac:dyDescent="0.35">
      <c r="A170" s="13">
        <v>161</v>
      </c>
      <c r="B170" s="317" t="s">
        <v>17</v>
      </c>
      <c r="C170" s="317" t="s">
        <v>486</v>
      </c>
      <c r="D170" s="104" t="s">
        <v>697</v>
      </c>
      <c r="E170" s="22" t="s">
        <v>438</v>
      </c>
      <c r="F170" s="118"/>
      <c r="G170" s="103">
        <v>43497</v>
      </c>
      <c r="H170" s="213">
        <v>1</v>
      </c>
      <c r="I170" s="215">
        <v>32</v>
      </c>
      <c r="J170" s="215"/>
      <c r="K170" s="215"/>
      <c r="L170" s="215"/>
      <c r="M170" s="33"/>
      <c r="N170" s="33"/>
      <c r="O170" s="215"/>
      <c r="P170" s="320">
        <v>154749.28</v>
      </c>
      <c r="Q170" s="320">
        <v>133848.95000000001</v>
      </c>
      <c r="R170" s="234">
        <f t="shared" si="21"/>
        <v>86.494069633151128</v>
      </c>
      <c r="S170" s="235">
        <f t="shared" si="20"/>
        <v>20900.329999999987</v>
      </c>
      <c r="T170" s="320"/>
      <c r="U170" s="118"/>
      <c r="V170" s="13"/>
      <c r="W170" s="43" t="s">
        <v>81</v>
      </c>
      <c r="X170" s="20" t="s">
        <v>87</v>
      </c>
      <c r="Y170" s="120" t="s">
        <v>114</v>
      </c>
      <c r="Z170" s="20"/>
      <c r="AA170" s="21">
        <v>1</v>
      </c>
      <c r="AB170" s="21"/>
      <c r="AC170" s="74"/>
    </row>
    <row r="171" spans="1:29" ht="54" customHeight="1" x14ac:dyDescent="0.35">
      <c r="A171" s="13">
        <v>162</v>
      </c>
      <c r="B171" s="317" t="s">
        <v>17</v>
      </c>
      <c r="C171" s="317" t="s">
        <v>486</v>
      </c>
      <c r="D171" s="104" t="s">
        <v>698</v>
      </c>
      <c r="E171" s="22" t="s">
        <v>438</v>
      </c>
      <c r="F171" s="118"/>
      <c r="G171" s="103">
        <v>43497</v>
      </c>
      <c r="H171" s="213">
        <v>1</v>
      </c>
      <c r="I171" s="215">
        <v>16</v>
      </c>
      <c r="J171" s="215"/>
      <c r="K171" s="215"/>
      <c r="L171" s="215"/>
      <c r="M171" s="33"/>
      <c r="N171" s="33"/>
      <c r="O171" s="215"/>
      <c r="P171" s="320">
        <v>101394.35</v>
      </c>
      <c r="Q171" s="320">
        <v>77257.350000000006</v>
      </c>
      <c r="R171" s="234">
        <f t="shared" si="21"/>
        <v>76.194926048640781</v>
      </c>
      <c r="S171" s="235">
        <f t="shared" si="20"/>
        <v>24137</v>
      </c>
      <c r="T171" s="320"/>
      <c r="U171" s="118"/>
      <c r="V171" s="13"/>
      <c r="W171" s="43" t="s">
        <v>81</v>
      </c>
      <c r="X171" s="20" t="s">
        <v>87</v>
      </c>
      <c r="Y171" s="120" t="s">
        <v>114</v>
      </c>
      <c r="Z171" s="20"/>
      <c r="AA171" s="21">
        <v>1</v>
      </c>
      <c r="AB171" s="21"/>
      <c r="AC171" s="74"/>
    </row>
    <row r="172" spans="1:29" ht="54" customHeight="1" x14ac:dyDescent="0.35">
      <c r="A172" s="13">
        <v>163</v>
      </c>
      <c r="B172" s="317" t="s">
        <v>17</v>
      </c>
      <c r="C172" s="317" t="s">
        <v>486</v>
      </c>
      <c r="D172" s="104" t="s">
        <v>699</v>
      </c>
      <c r="E172" s="22" t="s">
        <v>438</v>
      </c>
      <c r="F172" s="118"/>
      <c r="G172" s="103">
        <v>43497</v>
      </c>
      <c r="H172" s="213">
        <v>1</v>
      </c>
      <c r="I172" s="215">
        <v>36</v>
      </c>
      <c r="J172" s="215"/>
      <c r="K172" s="215"/>
      <c r="L172" s="215"/>
      <c r="M172" s="33"/>
      <c r="N172" s="33"/>
      <c r="O172" s="215"/>
      <c r="P172" s="320">
        <v>196215.85</v>
      </c>
      <c r="Q172" s="320">
        <v>172652.66</v>
      </c>
      <c r="R172" s="234">
        <f t="shared" si="21"/>
        <v>87.991189294850543</v>
      </c>
      <c r="S172" s="235">
        <f t="shared" si="20"/>
        <v>23563.190000000002</v>
      </c>
      <c r="T172" s="320"/>
      <c r="U172" s="118"/>
      <c r="V172" s="13"/>
      <c r="W172" s="43" t="s">
        <v>81</v>
      </c>
      <c r="X172" s="20" t="s">
        <v>87</v>
      </c>
      <c r="Y172" s="120" t="s">
        <v>114</v>
      </c>
      <c r="Z172" s="20"/>
      <c r="AA172" s="21">
        <v>1</v>
      </c>
      <c r="AB172" s="21"/>
      <c r="AC172" s="74"/>
    </row>
    <row r="173" spans="1:29" ht="54" customHeight="1" x14ac:dyDescent="0.35">
      <c r="A173" s="13">
        <v>164</v>
      </c>
      <c r="B173" s="317" t="s">
        <v>17</v>
      </c>
      <c r="C173" s="317" t="s">
        <v>486</v>
      </c>
      <c r="D173" s="104" t="s">
        <v>700</v>
      </c>
      <c r="E173" s="22" t="s">
        <v>438</v>
      </c>
      <c r="F173" s="118"/>
      <c r="G173" s="103">
        <v>43497</v>
      </c>
      <c r="H173" s="213">
        <v>1</v>
      </c>
      <c r="I173" s="215">
        <v>32</v>
      </c>
      <c r="J173" s="215"/>
      <c r="K173" s="215"/>
      <c r="L173" s="215"/>
      <c r="M173" s="33"/>
      <c r="N173" s="33"/>
      <c r="O173" s="215"/>
      <c r="P173" s="320">
        <v>171293.86</v>
      </c>
      <c r="Q173" s="320">
        <v>136421.6</v>
      </c>
      <c r="R173" s="234">
        <f t="shared" si="21"/>
        <v>79.64185056020105</v>
      </c>
      <c r="S173" s="235">
        <f t="shared" si="20"/>
        <v>34872.25999999998</v>
      </c>
      <c r="T173" s="320"/>
      <c r="U173" s="118"/>
      <c r="V173" s="13"/>
      <c r="W173" s="43" t="s">
        <v>81</v>
      </c>
      <c r="X173" s="20" t="s">
        <v>87</v>
      </c>
      <c r="Y173" s="120" t="s">
        <v>114</v>
      </c>
      <c r="Z173" s="20"/>
      <c r="AA173" s="21">
        <v>1</v>
      </c>
      <c r="AB173" s="21"/>
      <c r="AC173" s="74"/>
    </row>
    <row r="174" spans="1:29" ht="54" customHeight="1" x14ac:dyDescent="0.35">
      <c r="A174" s="13">
        <v>165</v>
      </c>
      <c r="B174" s="317" t="s">
        <v>17</v>
      </c>
      <c r="C174" s="317" t="s">
        <v>486</v>
      </c>
      <c r="D174" s="104" t="s">
        <v>701</v>
      </c>
      <c r="E174" s="22" t="s">
        <v>438</v>
      </c>
      <c r="F174" s="118"/>
      <c r="G174" s="103">
        <v>43497</v>
      </c>
      <c r="H174" s="213">
        <v>1</v>
      </c>
      <c r="I174" s="215">
        <v>32</v>
      </c>
      <c r="J174" s="215"/>
      <c r="K174" s="215"/>
      <c r="L174" s="215"/>
      <c r="M174" s="33"/>
      <c r="N174" s="33"/>
      <c r="O174" s="215"/>
      <c r="P174" s="320">
        <v>177508.9</v>
      </c>
      <c r="Q174" s="320">
        <v>133145.70000000001</v>
      </c>
      <c r="R174" s="234">
        <f t="shared" si="21"/>
        <v>75.007901012287277</v>
      </c>
      <c r="S174" s="235">
        <f t="shared" si="20"/>
        <v>44363.199999999983</v>
      </c>
      <c r="T174" s="320"/>
      <c r="U174" s="118"/>
      <c r="V174" s="13"/>
      <c r="W174" s="43" t="s">
        <v>81</v>
      </c>
      <c r="X174" s="20" t="s">
        <v>87</v>
      </c>
      <c r="Y174" s="120" t="s">
        <v>114</v>
      </c>
      <c r="Z174" s="20"/>
      <c r="AA174" s="21">
        <v>1</v>
      </c>
      <c r="AB174" s="21"/>
      <c r="AC174" s="74"/>
    </row>
    <row r="175" spans="1:29" ht="54" customHeight="1" x14ac:dyDescent="0.35">
      <c r="A175" s="13">
        <v>166</v>
      </c>
      <c r="B175" s="317" t="s">
        <v>17</v>
      </c>
      <c r="C175" s="317" t="s">
        <v>486</v>
      </c>
      <c r="D175" s="104" t="s">
        <v>702</v>
      </c>
      <c r="E175" s="22" t="s">
        <v>438</v>
      </c>
      <c r="F175" s="118"/>
      <c r="G175" s="103">
        <v>43497</v>
      </c>
      <c r="H175" s="213">
        <v>1</v>
      </c>
      <c r="I175" s="215">
        <v>40</v>
      </c>
      <c r="J175" s="215"/>
      <c r="K175" s="215"/>
      <c r="L175" s="215"/>
      <c r="M175" s="33"/>
      <c r="N175" s="33"/>
      <c r="O175" s="215"/>
      <c r="P175" s="320">
        <v>154543.15</v>
      </c>
      <c r="Q175" s="320">
        <v>118246.34</v>
      </c>
      <c r="R175" s="234">
        <f t="shared" si="21"/>
        <v>76.513478598048508</v>
      </c>
      <c r="S175" s="235">
        <f t="shared" si="20"/>
        <v>36296.81</v>
      </c>
      <c r="T175" s="320"/>
      <c r="U175" s="118"/>
      <c r="V175" s="13"/>
      <c r="W175" s="43" t="s">
        <v>81</v>
      </c>
      <c r="X175" s="20" t="s">
        <v>87</v>
      </c>
      <c r="Y175" s="120" t="s">
        <v>114</v>
      </c>
      <c r="Z175" s="20"/>
      <c r="AA175" s="21">
        <v>1</v>
      </c>
      <c r="AB175" s="21"/>
      <c r="AC175" s="74"/>
    </row>
    <row r="176" spans="1:29" ht="54" customHeight="1" x14ac:dyDescent="0.35">
      <c r="A176" s="13">
        <v>167</v>
      </c>
      <c r="B176" s="317" t="s">
        <v>17</v>
      </c>
      <c r="C176" s="317" t="s">
        <v>486</v>
      </c>
      <c r="D176" s="104" t="s">
        <v>703</v>
      </c>
      <c r="E176" s="22" t="s">
        <v>438</v>
      </c>
      <c r="F176" s="118"/>
      <c r="G176" s="103">
        <v>43497</v>
      </c>
      <c r="H176" s="213">
        <v>1</v>
      </c>
      <c r="I176" s="215">
        <v>39</v>
      </c>
      <c r="J176" s="215"/>
      <c r="K176" s="215"/>
      <c r="L176" s="215"/>
      <c r="M176" s="33"/>
      <c r="N176" s="33"/>
      <c r="O176" s="215"/>
      <c r="P176" s="320">
        <v>179428.38</v>
      </c>
      <c r="Q176" s="320">
        <v>136275.67000000001</v>
      </c>
      <c r="R176" s="234">
        <f t="shared" si="21"/>
        <v>75.94989711215139</v>
      </c>
      <c r="S176" s="235">
        <f t="shared" si="20"/>
        <v>43152.709999999992</v>
      </c>
      <c r="T176" s="320"/>
      <c r="U176" s="118"/>
      <c r="V176" s="13"/>
      <c r="W176" s="43" t="s">
        <v>81</v>
      </c>
      <c r="X176" s="20" t="s">
        <v>87</v>
      </c>
      <c r="Y176" s="120" t="s">
        <v>114</v>
      </c>
      <c r="Z176" s="20"/>
      <c r="AA176" s="21">
        <v>1</v>
      </c>
      <c r="AB176" s="21"/>
      <c r="AC176" s="74"/>
    </row>
    <row r="177" spans="1:29" ht="54" customHeight="1" x14ac:dyDescent="0.35">
      <c r="A177" s="13">
        <v>168</v>
      </c>
      <c r="B177" s="317" t="s">
        <v>17</v>
      </c>
      <c r="C177" s="317" t="s">
        <v>486</v>
      </c>
      <c r="D177" s="104" t="s">
        <v>704</v>
      </c>
      <c r="E177" s="22" t="s">
        <v>438</v>
      </c>
      <c r="F177" s="118"/>
      <c r="G177" s="103">
        <v>43497</v>
      </c>
      <c r="H177" s="213">
        <v>1</v>
      </c>
      <c r="I177" s="215">
        <v>72</v>
      </c>
      <c r="J177" s="215"/>
      <c r="K177" s="215"/>
      <c r="L177" s="215"/>
      <c r="M177" s="33"/>
      <c r="N177" s="33"/>
      <c r="O177" s="215"/>
      <c r="P177" s="320">
        <v>356705.64</v>
      </c>
      <c r="Q177" s="320">
        <v>289558.28999999998</v>
      </c>
      <c r="R177" s="234">
        <f t="shared" si="21"/>
        <v>81.175697137841723</v>
      </c>
      <c r="S177" s="235">
        <f t="shared" si="20"/>
        <v>67147.350000000035</v>
      </c>
      <c r="T177" s="320"/>
      <c r="U177" s="118"/>
      <c r="V177" s="13"/>
      <c r="W177" s="43" t="s">
        <v>81</v>
      </c>
      <c r="X177" s="20" t="s">
        <v>87</v>
      </c>
      <c r="Y177" s="120" t="s">
        <v>114</v>
      </c>
      <c r="Z177" s="20"/>
      <c r="AA177" s="21">
        <v>1</v>
      </c>
      <c r="AB177" s="21"/>
      <c r="AC177" s="74"/>
    </row>
    <row r="178" spans="1:29" ht="54" customHeight="1" x14ac:dyDescent="0.35">
      <c r="A178" s="13">
        <v>169</v>
      </c>
      <c r="B178" s="317" t="s">
        <v>17</v>
      </c>
      <c r="C178" s="317" t="s">
        <v>486</v>
      </c>
      <c r="D178" s="104" t="s">
        <v>705</v>
      </c>
      <c r="E178" s="22" t="s">
        <v>438</v>
      </c>
      <c r="F178" s="118"/>
      <c r="G178" s="103">
        <v>43497</v>
      </c>
      <c r="H178" s="213">
        <v>1</v>
      </c>
      <c r="I178" s="215">
        <v>60</v>
      </c>
      <c r="J178" s="215"/>
      <c r="K178" s="215"/>
      <c r="L178" s="215"/>
      <c r="M178" s="33"/>
      <c r="N178" s="33"/>
      <c r="O178" s="215"/>
      <c r="P178" s="320">
        <v>367944.47</v>
      </c>
      <c r="Q178" s="320">
        <v>275782.36</v>
      </c>
      <c r="R178" s="234">
        <f t="shared" si="21"/>
        <v>74.95216873350482</v>
      </c>
      <c r="S178" s="235">
        <f t="shared" si="20"/>
        <v>92162.109999999986</v>
      </c>
      <c r="T178" s="320"/>
      <c r="U178" s="118"/>
      <c r="V178" s="13"/>
      <c r="W178" s="43" t="s">
        <v>81</v>
      </c>
      <c r="X178" s="20" t="s">
        <v>87</v>
      </c>
      <c r="Y178" s="120" t="s">
        <v>114</v>
      </c>
      <c r="Z178" s="20"/>
      <c r="AA178" s="21">
        <v>1</v>
      </c>
      <c r="AB178" s="21"/>
      <c r="AC178" s="74"/>
    </row>
    <row r="179" spans="1:29" ht="54" customHeight="1" x14ac:dyDescent="0.35">
      <c r="A179" s="13">
        <v>170</v>
      </c>
      <c r="B179" s="317" t="s">
        <v>17</v>
      </c>
      <c r="C179" s="317" t="s">
        <v>486</v>
      </c>
      <c r="D179" s="104" t="s">
        <v>706</v>
      </c>
      <c r="E179" s="22" t="s">
        <v>438</v>
      </c>
      <c r="F179" s="118"/>
      <c r="G179" s="103">
        <v>43497</v>
      </c>
      <c r="H179" s="213">
        <v>1</v>
      </c>
      <c r="I179" s="215">
        <v>75</v>
      </c>
      <c r="J179" s="215"/>
      <c r="K179" s="215"/>
      <c r="L179" s="215"/>
      <c r="M179" s="33"/>
      <c r="N179" s="33"/>
      <c r="O179" s="215"/>
      <c r="P179" s="320">
        <v>436328.94</v>
      </c>
      <c r="Q179" s="320">
        <v>274896.43</v>
      </c>
      <c r="R179" s="234">
        <f t="shared" si="21"/>
        <v>63.002107996778754</v>
      </c>
      <c r="S179" s="235">
        <f t="shared" si="20"/>
        <v>161432.51</v>
      </c>
      <c r="T179" s="320"/>
      <c r="U179" s="118"/>
      <c r="V179" s="13"/>
      <c r="W179" s="43" t="s">
        <v>81</v>
      </c>
      <c r="X179" s="20" t="s">
        <v>87</v>
      </c>
      <c r="Y179" s="120" t="s">
        <v>114</v>
      </c>
      <c r="Z179" s="20"/>
      <c r="AA179" s="21">
        <v>1</v>
      </c>
      <c r="AB179" s="21"/>
      <c r="AC179" s="74"/>
    </row>
    <row r="180" spans="1:29" ht="54" customHeight="1" x14ac:dyDescent="0.35">
      <c r="A180" s="13">
        <v>171</v>
      </c>
      <c r="B180" s="317" t="s">
        <v>17</v>
      </c>
      <c r="C180" s="317" t="s">
        <v>486</v>
      </c>
      <c r="D180" s="104" t="s">
        <v>707</v>
      </c>
      <c r="E180" s="22" t="s">
        <v>438</v>
      </c>
      <c r="F180" s="118"/>
      <c r="G180" s="103">
        <v>43497</v>
      </c>
      <c r="H180" s="213">
        <v>1</v>
      </c>
      <c r="I180" s="215">
        <v>23</v>
      </c>
      <c r="J180" s="215"/>
      <c r="K180" s="215"/>
      <c r="L180" s="215"/>
      <c r="M180" s="33"/>
      <c r="N180" s="33"/>
      <c r="O180" s="215"/>
      <c r="P180" s="320">
        <v>108099.34</v>
      </c>
      <c r="Q180" s="320">
        <v>64315</v>
      </c>
      <c r="R180" s="234">
        <f t="shared" si="21"/>
        <v>59.496200439336633</v>
      </c>
      <c r="S180" s="235">
        <f t="shared" si="20"/>
        <v>43784.34</v>
      </c>
      <c r="T180" s="320"/>
      <c r="U180" s="118"/>
      <c r="V180" s="13"/>
      <c r="W180" s="43" t="s">
        <v>81</v>
      </c>
      <c r="X180" s="20" t="s">
        <v>87</v>
      </c>
      <c r="Y180" s="120" t="s">
        <v>114</v>
      </c>
      <c r="Z180" s="20"/>
      <c r="AA180" s="21">
        <v>1</v>
      </c>
      <c r="AB180" s="21"/>
      <c r="AC180" s="74"/>
    </row>
    <row r="181" spans="1:29" ht="54" customHeight="1" x14ac:dyDescent="0.35">
      <c r="A181" s="13">
        <v>172</v>
      </c>
      <c r="B181" s="317" t="s">
        <v>17</v>
      </c>
      <c r="C181" s="317" t="s">
        <v>486</v>
      </c>
      <c r="D181" s="104" t="s">
        <v>708</v>
      </c>
      <c r="E181" s="22" t="s">
        <v>438</v>
      </c>
      <c r="F181" s="118"/>
      <c r="G181" s="103">
        <v>43497</v>
      </c>
      <c r="H181" s="213">
        <v>1</v>
      </c>
      <c r="I181" s="215">
        <v>45</v>
      </c>
      <c r="J181" s="215"/>
      <c r="K181" s="215"/>
      <c r="L181" s="215"/>
      <c r="M181" s="33"/>
      <c r="N181" s="33"/>
      <c r="O181" s="215"/>
      <c r="P181" s="320">
        <v>281946.82</v>
      </c>
      <c r="Q181" s="320">
        <v>210433.9</v>
      </c>
      <c r="R181" s="234">
        <f t="shared" si="21"/>
        <v>74.63602533272055</v>
      </c>
      <c r="S181" s="235">
        <f t="shared" si="20"/>
        <v>71512.920000000013</v>
      </c>
      <c r="T181" s="320"/>
      <c r="U181" s="118"/>
      <c r="V181" s="13"/>
      <c r="W181" s="43" t="s">
        <v>81</v>
      </c>
      <c r="X181" s="20" t="s">
        <v>87</v>
      </c>
      <c r="Y181" s="120" t="s">
        <v>114</v>
      </c>
      <c r="Z181" s="20"/>
      <c r="AA181" s="21">
        <v>1</v>
      </c>
      <c r="AB181" s="21"/>
      <c r="AC181" s="74"/>
    </row>
    <row r="182" spans="1:29" ht="54" customHeight="1" x14ac:dyDescent="0.35">
      <c r="A182" s="13">
        <v>173</v>
      </c>
      <c r="B182" s="317" t="s">
        <v>17</v>
      </c>
      <c r="C182" s="317" t="s">
        <v>486</v>
      </c>
      <c r="D182" s="104" t="s">
        <v>709</v>
      </c>
      <c r="E182" s="22" t="s">
        <v>438</v>
      </c>
      <c r="F182" s="118"/>
      <c r="G182" s="103">
        <v>43497</v>
      </c>
      <c r="H182" s="213">
        <v>1</v>
      </c>
      <c r="I182" s="215">
        <v>65</v>
      </c>
      <c r="J182" s="215"/>
      <c r="K182" s="215"/>
      <c r="L182" s="215"/>
      <c r="M182" s="33"/>
      <c r="N182" s="33"/>
      <c r="O182" s="215"/>
      <c r="P182" s="320">
        <v>517898.23999999999</v>
      </c>
      <c r="Q182" s="320">
        <v>357393.21</v>
      </c>
      <c r="R182" s="234">
        <f t="shared" si="21"/>
        <v>69.008384735966672</v>
      </c>
      <c r="S182" s="235">
        <f t="shared" si="20"/>
        <v>160505.02999999997</v>
      </c>
      <c r="T182" s="320"/>
      <c r="U182" s="118"/>
      <c r="V182" s="13"/>
      <c r="W182" s="43" t="s">
        <v>81</v>
      </c>
      <c r="X182" s="20" t="s">
        <v>87</v>
      </c>
      <c r="Y182" s="120" t="s">
        <v>114</v>
      </c>
      <c r="Z182" s="20"/>
      <c r="AA182" s="21">
        <v>1</v>
      </c>
      <c r="AB182" s="21"/>
      <c r="AC182" s="74"/>
    </row>
    <row r="183" spans="1:29" ht="54" customHeight="1" x14ac:dyDescent="0.35">
      <c r="A183" s="13">
        <v>174</v>
      </c>
      <c r="B183" s="317" t="s">
        <v>17</v>
      </c>
      <c r="C183" s="317" t="s">
        <v>486</v>
      </c>
      <c r="D183" s="104" t="s">
        <v>710</v>
      </c>
      <c r="E183" s="22" t="s">
        <v>438</v>
      </c>
      <c r="F183" s="118"/>
      <c r="G183" s="103">
        <v>43497</v>
      </c>
      <c r="H183" s="213">
        <v>1</v>
      </c>
      <c r="I183" s="215">
        <v>12</v>
      </c>
      <c r="J183" s="215"/>
      <c r="K183" s="215"/>
      <c r="L183" s="215"/>
      <c r="M183" s="33"/>
      <c r="N183" s="33"/>
      <c r="O183" s="215"/>
      <c r="P183" s="320">
        <v>47349.599999999999</v>
      </c>
      <c r="Q183" s="320">
        <v>33244.99</v>
      </c>
      <c r="R183" s="234">
        <f t="shared" si="21"/>
        <v>70.211765252504776</v>
      </c>
      <c r="S183" s="235">
        <f t="shared" si="20"/>
        <v>14104.61</v>
      </c>
      <c r="T183" s="320"/>
      <c r="U183" s="118"/>
      <c r="V183" s="13"/>
      <c r="W183" s="43" t="s">
        <v>81</v>
      </c>
      <c r="X183" s="20" t="s">
        <v>87</v>
      </c>
      <c r="Y183" s="120" t="s">
        <v>114</v>
      </c>
      <c r="Z183" s="20"/>
      <c r="AA183" s="21">
        <v>1</v>
      </c>
      <c r="AB183" s="21"/>
      <c r="AC183" s="74"/>
    </row>
    <row r="184" spans="1:29" ht="54" customHeight="1" x14ac:dyDescent="0.35">
      <c r="A184" s="13">
        <v>175</v>
      </c>
      <c r="B184" s="317" t="s">
        <v>17</v>
      </c>
      <c r="C184" s="317" t="s">
        <v>486</v>
      </c>
      <c r="D184" s="104" t="s">
        <v>711</v>
      </c>
      <c r="E184" s="22" t="s">
        <v>438</v>
      </c>
      <c r="F184" s="118"/>
      <c r="G184" s="103">
        <v>43497</v>
      </c>
      <c r="H184" s="213">
        <v>1</v>
      </c>
      <c r="I184" s="215">
        <v>12</v>
      </c>
      <c r="J184" s="215"/>
      <c r="K184" s="215"/>
      <c r="L184" s="215"/>
      <c r="M184" s="33"/>
      <c r="N184" s="33"/>
      <c r="O184" s="215"/>
      <c r="P184" s="320">
        <v>49924.480000000003</v>
      </c>
      <c r="Q184" s="320">
        <v>39144.67</v>
      </c>
      <c r="R184" s="234">
        <f t="shared" si="21"/>
        <v>78.407767091414854</v>
      </c>
      <c r="S184" s="235">
        <f t="shared" si="20"/>
        <v>10779.810000000005</v>
      </c>
      <c r="T184" s="320"/>
      <c r="U184" s="118"/>
      <c r="V184" s="13"/>
      <c r="W184" s="43" t="s">
        <v>81</v>
      </c>
      <c r="X184" s="20" t="s">
        <v>87</v>
      </c>
      <c r="Y184" s="120" t="s">
        <v>114</v>
      </c>
      <c r="Z184" s="20"/>
      <c r="AA184" s="21">
        <v>1</v>
      </c>
      <c r="AB184" s="21"/>
      <c r="AC184" s="74"/>
    </row>
    <row r="185" spans="1:29" ht="54" customHeight="1" x14ac:dyDescent="0.35">
      <c r="A185" s="13">
        <v>176</v>
      </c>
      <c r="B185" s="317" t="s">
        <v>17</v>
      </c>
      <c r="C185" s="317" t="s">
        <v>486</v>
      </c>
      <c r="D185" s="104" t="s">
        <v>712</v>
      </c>
      <c r="E185" s="22" t="s">
        <v>438</v>
      </c>
      <c r="F185" s="118"/>
      <c r="G185" s="103">
        <v>43497</v>
      </c>
      <c r="H185" s="213">
        <v>1</v>
      </c>
      <c r="I185" s="215">
        <v>48</v>
      </c>
      <c r="J185" s="215"/>
      <c r="K185" s="215"/>
      <c r="L185" s="215"/>
      <c r="M185" s="33"/>
      <c r="N185" s="33"/>
      <c r="O185" s="215"/>
      <c r="P185" s="320">
        <v>175361.22</v>
      </c>
      <c r="Q185" s="320">
        <v>121261.71</v>
      </c>
      <c r="R185" s="234">
        <f t="shared" ref="R185:R208" si="22">Q185/P185*100</f>
        <v>69.149672886627954</v>
      </c>
      <c r="S185" s="235">
        <f t="shared" si="20"/>
        <v>54099.509999999995</v>
      </c>
      <c r="T185" s="320"/>
      <c r="U185" s="118"/>
      <c r="V185" s="13"/>
      <c r="W185" s="43" t="s">
        <v>81</v>
      </c>
      <c r="X185" s="20" t="s">
        <v>87</v>
      </c>
      <c r="Y185" s="120" t="s">
        <v>114</v>
      </c>
      <c r="Z185" s="20"/>
      <c r="AA185" s="21">
        <v>1</v>
      </c>
      <c r="AB185" s="21"/>
      <c r="AC185" s="74"/>
    </row>
    <row r="186" spans="1:29" ht="54" customHeight="1" x14ac:dyDescent="0.35">
      <c r="A186" s="13">
        <v>177</v>
      </c>
      <c r="B186" s="317" t="s">
        <v>17</v>
      </c>
      <c r="C186" s="317" t="s">
        <v>486</v>
      </c>
      <c r="D186" s="104" t="s">
        <v>713</v>
      </c>
      <c r="E186" s="22" t="s">
        <v>438</v>
      </c>
      <c r="F186" s="118"/>
      <c r="G186" s="103">
        <v>43497</v>
      </c>
      <c r="H186" s="213">
        <v>1</v>
      </c>
      <c r="I186" s="215">
        <v>16</v>
      </c>
      <c r="J186" s="215"/>
      <c r="K186" s="215"/>
      <c r="L186" s="215"/>
      <c r="M186" s="33"/>
      <c r="N186" s="33"/>
      <c r="O186" s="215"/>
      <c r="P186" s="320">
        <v>74497.91</v>
      </c>
      <c r="Q186" s="320">
        <v>48117.760000000002</v>
      </c>
      <c r="R186" s="234">
        <f t="shared" si="22"/>
        <v>64.589409286784019</v>
      </c>
      <c r="S186" s="235">
        <f t="shared" si="20"/>
        <v>26380.15</v>
      </c>
      <c r="T186" s="320"/>
      <c r="U186" s="118"/>
      <c r="V186" s="13"/>
      <c r="W186" s="43" t="s">
        <v>81</v>
      </c>
      <c r="X186" s="20" t="s">
        <v>87</v>
      </c>
      <c r="Y186" s="120" t="s">
        <v>114</v>
      </c>
      <c r="Z186" s="20"/>
      <c r="AA186" s="21">
        <v>1</v>
      </c>
      <c r="AB186" s="21"/>
      <c r="AC186" s="74"/>
    </row>
    <row r="187" spans="1:29" ht="54" customHeight="1" x14ac:dyDescent="0.35">
      <c r="A187" s="13">
        <v>178</v>
      </c>
      <c r="B187" s="317" t="s">
        <v>17</v>
      </c>
      <c r="C187" s="317" t="s">
        <v>486</v>
      </c>
      <c r="D187" s="104" t="s">
        <v>714</v>
      </c>
      <c r="E187" s="22" t="s">
        <v>438</v>
      </c>
      <c r="F187" s="118"/>
      <c r="G187" s="103">
        <v>43497</v>
      </c>
      <c r="H187" s="213">
        <v>1</v>
      </c>
      <c r="I187" s="215">
        <v>48</v>
      </c>
      <c r="J187" s="215"/>
      <c r="K187" s="215"/>
      <c r="L187" s="215"/>
      <c r="M187" s="33"/>
      <c r="N187" s="33"/>
      <c r="O187" s="215"/>
      <c r="P187" s="320">
        <v>238574.23</v>
      </c>
      <c r="Q187" s="320">
        <v>195121.8</v>
      </c>
      <c r="R187" s="234">
        <f t="shared" si="22"/>
        <v>81.786620457708267</v>
      </c>
      <c r="S187" s="235">
        <f t="shared" si="20"/>
        <v>43452.430000000022</v>
      </c>
      <c r="T187" s="320"/>
      <c r="U187" s="118"/>
      <c r="V187" s="13"/>
      <c r="W187" s="43" t="s">
        <v>81</v>
      </c>
      <c r="X187" s="20" t="s">
        <v>87</v>
      </c>
      <c r="Y187" s="120" t="s">
        <v>114</v>
      </c>
      <c r="Z187" s="20"/>
      <c r="AA187" s="21">
        <v>1</v>
      </c>
      <c r="AB187" s="21"/>
      <c r="AC187" s="74"/>
    </row>
    <row r="188" spans="1:29" ht="54" customHeight="1" x14ac:dyDescent="0.35">
      <c r="A188" s="13">
        <v>179</v>
      </c>
      <c r="B188" s="317" t="s">
        <v>17</v>
      </c>
      <c r="C188" s="317" t="s">
        <v>486</v>
      </c>
      <c r="D188" s="104" t="s">
        <v>715</v>
      </c>
      <c r="E188" s="22" t="s">
        <v>438</v>
      </c>
      <c r="F188" s="118"/>
      <c r="G188" s="103">
        <v>43497</v>
      </c>
      <c r="H188" s="213">
        <v>1</v>
      </c>
      <c r="I188" s="215">
        <v>48</v>
      </c>
      <c r="J188" s="215"/>
      <c r="K188" s="215"/>
      <c r="L188" s="215"/>
      <c r="M188" s="33"/>
      <c r="N188" s="33"/>
      <c r="O188" s="215"/>
      <c r="P188" s="320">
        <v>238302.85</v>
      </c>
      <c r="Q188" s="320">
        <v>178116.54</v>
      </c>
      <c r="R188" s="234">
        <f t="shared" si="22"/>
        <v>74.743772472716969</v>
      </c>
      <c r="S188" s="235">
        <f t="shared" si="20"/>
        <v>60186.31</v>
      </c>
      <c r="T188" s="320"/>
      <c r="U188" s="118"/>
      <c r="V188" s="13"/>
      <c r="W188" s="43" t="s">
        <v>81</v>
      </c>
      <c r="X188" s="20" t="s">
        <v>87</v>
      </c>
      <c r="Y188" s="120" t="s">
        <v>114</v>
      </c>
      <c r="Z188" s="20"/>
      <c r="AA188" s="21">
        <v>1</v>
      </c>
      <c r="AB188" s="21"/>
      <c r="AC188" s="74"/>
    </row>
    <row r="189" spans="1:29" ht="54" customHeight="1" x14ac:dyDescent="0.35">
      <c r="A189" s="13">
        <v>180</v>
      </c>
      <c r="B189" s="317" t="s">
        <v>17</v>
      </c>
      <c r="C189" s="317" t="s">
        <v>486</v>
      </c>
      <c r="D189" s="104" t="s">
        <v>716</v>
      </c>
      <c r="E189" s="22" t="s">
        <v>438</v>
      </c>
      <c r="F189" s="118"/>
      <c r="G189" s="103">
        <v>43497</v>
      </c>
      <c r="H189" s="213">
        <v>1</v>
      </c>
      <c r="I189" s="215">
        <v>39</v>
      </c>
      <c r="J189" s="215"/>
      <c r="K189" s="215"/>
      <c r="L189" s="215"/>
      <c r="M189" s="33"/>
      <c r="N189" s="33"/>
      <c r="O189" s="215"/>
      <c r="P189" s="320">
        <v>187001.57</v>
      </c>
      <c r="Q189" s="320">
        <v>138717.54999999999</v>
      </c>
      <c r="R189" s="234">
        <f t="shared" si="22"/>
        <v>74.179885227701561</v>
      </c>
      <c r="S189" s="235">
        <f t="shared" si="20"/>
        <v>48284.020000000019</v>
      </c>
      <c r="T189" s="320"/>
      <c r="U189" s="118"/>
      <c r="V189" s="13"/>
      <c r="W189" s="43" t="s">
        <v>81</v>
      </c>
      <c r="X189" s="20" t="s">
        <v>87</v>
      </c>
      <c r="Y189" s="120" t="s">
        <v>114</v>
      </c>
      <c r="Z189" s="20"/>
      <c r="AA189" s="21">
        <v>1</v>
      </c>
      <c r="AB189" s="21"/>
      <c r="AC189" s="74"/>
    </row>
    <row r="190" spans="1:29" ht="54" customHeight="1" x14ac:dyDescent="0.35">
      <c r="A190" s="13">
        <v>181</v>
      </c>
      <c r="B190" s="317" t="s">
        <v>17</v>
      </c>
      <c r="C190" s="317" t="s">
        <v>486</v>
      </c>
      <c r="D190" s="104" t="s">
        <v>717</v>
      </c>
      <c r="E190" s="22" t="s">
        <v>438</v>
      </c>
      <c r="F190" s="118"/>
      <c r="G190" s="103">
        <v>43497</v>
      </c>
      <c r="H190" s="213">
        <v>1</v>
      </c>
      <c r="I190" s="215">
        <v>39</v>
      </c>
      <c r="J190" s="215"/>
      <c r="K190" s="215"/>
      <c r="L190" s="215"/>
      <c r="M190" s="33"/>
      <c r="N190" s="33"/>
      <c r="O190" s="215"/>
      <c r="P190" s="320">
        <v>151108.68</v>
      </c>
      <c r="Q190" s="320">
        <v>128345.87</v>
      </c>
      <c r="R190" s="234">
        <f t="shared" si="22"/>
        <v>84.93613338426357</v>
      </c>
      <c r="S190" s="235">
        <f t="shared" si="20"/>
        <v>22762.809999999998</v>
      </c>
      <c r="T190" s="320"/>
      <c r="U190" s="118"/>
      <c r="V190" s="13"/>
      <c r="W190" s="43" t="s">
        <v>81</v>
      </c>
      <c r="X190" s="20" t="s">
        <v>87</v>
      </c>
      <c r="Y190" s="120" t="s">
        <v>114</v>
      </c>
      <c r="Z190" s="20"/>
      <c r="AA190" s="21">
        <v>1</v>
      </c>
      <c r="AB190" s="21"/>
      <c r="AC190" s="74"/>
    </row>
    <row r="191" spans="1:29" ht="54" customHeight="1" x14ac:dyDescent="0.35">
      <c r="A191" s="13">
        <v>182</v>
      </c>
      <c r="B191" s="317" t="s">
        <v>17</v>
      </c>
      <c r="C191" s="317" t="s">
        <v>486</v>
      </c>
      <c r="D191" s="104" t="s">
        <v>718</v>
      </c>
      <c r="E191" s="22" t="s">
        <v>438</v>
      </c>
      <c r="F191" s="118"/>
      <c r="G191" s="103">
        <v>43497</v>
      </c>
      <c r="H191" s="213">
        <v>1</v>
      </c>
      <c r="I191" s="215">
        <v>48</v>
      </c>
      <c r="J191" s="215"/>
      <c r="K191" s="215"/>
      <c r="L191" s="215"/>
      <c r="M191" s="33"/>
      <c r="N191" s="33"/>
      <c r="O191" s="215"/>
      <c r="P191" s="320">
        <v>226697.34</v>
      </c>
      <c r="Q191" s="320">
        <v>175824.2</v>
      </c>
      <c r="R191" s="234">
        <f t="shared" si="22"/>
        <v>77.559004441781269</v>
      </c>
      <c r="S191" s="235">
        <f t="shared" si="20"/>
        <v>50873.139999999985</v>
      </c>
      <c r="T191" s="320"/>
      <c r="U191" s="118"/>
      <c r="V191" s="13"/>
      <c r="W191" s="43" t="s">
        <v>81</v>
      </c>
      <c r="X191" s="20" t="s">
        <v>87</v>
      </c>
      <c r="Y191" s="120" t="s">
        <v>114</v>
      </c>
      <c r="Z191" s="20"/>
      <c r="AA191" s="21">
        <v>1</v>
      </c>
      <c r="AB191" s="21"/>
      <c r="AC191" s="74"/>
    </row>
    <row r="192" spans="1:29" ht="54" customHeight="1" x14ac:dyDescent="0.35">
      <c r="A192" s="13">
        <v>183</v>
      </c>
      <c r="B192" s="317" t="s">
        <v>17</v>
      </c>
      <c r="C192" s="317" t="s">
        <v>486</v>
      </c>
      <c r="D192" s="104" t="s">
        <v>719</v>
      </c>
      <c r="E192" s="22" t="s">
        <v>438</v>
      </c>
      <c r="F192" s="118"/>
      <c r="G192" s="103">
        <v>43497</v>
      </c>
      <c r="H192" s="213">
        <v>1</v>
      </c>
      <c r="I192" s="215">
        <v>39</v>
      </c>
      <c r="J192" s="215"/>
      <c r="K192" s="215"/>
      <c r="L192" s="215"/>
      <c r="M192" s="33"/>
      <c r="N192" s="33"/>
      <c r="O192" s="215"/>
      <c r="P192" s="320">
        <v>142923.82</v>
      </c>
      <c r="Q192" s="320">
        <v>112939.53</v>
      </c>
      <c r="R192" s="234">
        <f t="shared" si="22"/>
        <v>79.020788837018202</v>
      </c>
      <c r="S192" s="235">
        <f t="shared" si="20"/>
        <v>29984.290000000008</v>
      </c>
      <c r="T192" s="320"/>
      <c r="U192" s="118"/>
      <c r="V192" s="13"/>
      <c r="W192" s="43" t="s">
        <v>81</v>
      </c>
      <c r="X192" s="20" t="s">
        <v>87</v>
      </c>
      <c r="Y192" s="120" t="s">
        <v>114</v>
      </c>
      <c r="Z192" s="20"/>
      <c r="AA192" s="21">
        <v>1</v>
      </c>
      <c r="AB192" s="21"/>
      <c r="AC192" s="74"/>
    </row>
    <row r="193" spans="1:29" ht="54" customHeight="1" x14ac:dyDescent="0.35">
      <c r="A193" s="13">
        <v>184</v>
      </c>
      <c r="B193" s="317" t="s">
        <v>17</v>
      </c>
      <c r="C193" s="317" t="s">
        <v>486</v>
      </c>
      <c r="D193" s="104" t="s">
        <v>720</v>
      </c>
      <c r="E193" s="22" t="s">
        <v>438</v>
      </c>
      <c r="F193" s="118"/>
      <c r="G193" s="103">
        <v>43497</v>
      </c>
      <c r="H193" s="213">
        <v>1</v>
      </c>
      <c r="I193" s="215">
        <v>39</v>
      </c>
      <c r="J193" s="215"/>
      <c r="K193" s="215"/>
      <c r="L193" s="215"/>
      <c r="M193" s="33"/>
      <c r="N193" s="33"/>
      <c r="O193" s="215"/>
      <c r="P193" s="320">
        <v>165884.01999999999</v>
      </c>
      <c r="Q193" s="320">
        <v>122755.72</v>
      </c>
      <c r="R193" s="234">
        <f t="shared" si="22"/>
        <v>74.000931494184925</v>
      </c>
      <c r="S193" s="235">
        <f t="shared" si="20"/>
        <v>43128.299999999988</v>
      </c>
      <c r="T193" s="320"/>
      <c r="U193" s="118"/>
      <c r="V193" s="13"/>
      <c r="W193" s="43" t="s">
        <v>81</v>
      </c>
      <c r="X193" s="20" t="s">
        <v>87</v>
      </c>
      <c r="Y193" s="120" t="s">
        <v>114</v>
      </c>
      <c r="Z193" s="20"/>
      <c r="AA193" s="21">
        <v>1</v>
      </c>
      <c r="AB193" s="21"/>
      <c r="AC193" s="74"/>
    </row>
    <row r="194" spans="1:29" ht="54" customHeight="1" x14ac:dyDescent="0.35">
      <c r="A194" s="13">
        <v>185</v>
      </c>
      <c r="B194" s="317" t="s">
        <v>17</v>
      </c>
      <c r="C194" s="317" t="s">
        <v>486</v>
      </c>
      <c r="D194" s="104" t="s">
        <v>721</v>
      </c>
      <c r="E194" s="22" t="s">
        <v>438</v>
      </c>
      <c r="F194" s="118"/>
      <c r="G194" s="103">
        <v>43497</v>
      </c>
      <c r="H194" s="213">
        <v>1</v>
      </c>
      <c r="I194" s="215">
        <v>48</v>
      </c>
      <c r="J194" s="215"/>
      <c r="K194" s="215"/>
      <c r="L194" s="215"/>
      <c r="M194" s="33"/>
      <c r="N194" s="33"/>
      <c r="O194" s="215"/>
      <c r="P194" s="320">
        <v>211385.85</v>
      </c>
      <c r="Q194" s="320">
        <v>166673.91</v>
      </c>
      <c r="R194" s="234">
        <f t="shared" si="22"/>
        <v>78.848186858297282</v>
      </c>
      <c r="S194" s="235">
        <f t="shared" si="20"/>
        <v>44711.94</v>
      </c>
      <c r="T194" s="320"/>
      <c r="U194" s="118"/>
      <c r="V194" s="13"/>
      <c r="W194" s="43" t="s">
        <v>81</v>
      </c>
      <c r="X194" s="20" t="s">
        <v>87</v>
      </c>
      <c r="Y194" s="120" t="s">
        <v>114</v>
      </c>
      <c r="Z194" s="20"/>
      <c r="AA194" s="21">
        <v>1</v>
      </c>
      <c r="AB194" s="21"/>
      <c r="AC194" s="74"/>
    </row>
    <row r="195" spans="1:29" ht="54" customHeight="1" x14ac:dyDescent="0.35">
      <c r="A195" s="13">
        <v>186</v>
      </c>
      <c r="B195" s="317" t="s">
        <v>17</v>
      </c>
      <c r="C195" s="317" t="s">
        <v>486</v>
      </c>
      <c r="D195" s="104" t="s">
        <v>722</v>
      </c>
      <c r="E195" s="22" t="s">
        <v>438</v>
      </c>
      <c r="F195" s="118"/>
      <c r="G195" s="103">
        <v>43497</v>
      </c>
      <c r="H195" s="213">
        <v>1</v>
      </c>
      <c r="I195" s="215">
        <v>48</v>
      </c>
      <c r="J195" s="215"/>
      <c r="K195" s="215"/>
      <c r="L195" s="215"/>
      <c r="M195" s="33"/>
      <c r="N195" s="33"/>
      <c r="O195" s="215"/>
      <c r="P195" s="320">
        <v>236809.41</v>
      </c>
      <c r="Q195" s="320">
        <v>200104.28</v>
      </c>
      <c r="R195" s="234">
        <f t="shared" si="22"/>
        <v>84.500138740263736</v>
      </c>
      <c r="S195" s="235">
        <f t="shared" si="20"/>
        <v>36705.130000000005</v>
      </c>
      <c r="T195" s="320"/>
      <c r="U195" s="118"/>
      <c r="V195" s="13"/>
      <c r="W195" s="43" t="s">
        <v>81</v>
      </c>
      <c r="X195" s="20" t="s">
        <v>87</v>
      </c>
      <c r="Y195" s="120" t="s">
        <v>114</v>
      </c>
      <c r="Z195" s="20"/>
      <c r="AA195" s="21">
        <v>1</v>
      </c>
      <c r="AB195" s="21"/>
      <c r="AC195" s="74"/>
    </row>
    <row r="196" spans="1:29" ht="54" customHeight="1" x14ac:dyDescent="0.35">
      <c r="A196" s="13">
        <v>187</v>
      </c>
      <c r="B196" s="317" t="s">
        <v>17</v>
      </c>
      <c r="C196" s="317" t="s">
        <v>486</v>
      </c>
      <c r="D196" s="104" t="s">
        <v>723</v>
      </c>
      <c r="E196" s="22" t="s">
        <v>438</v>
      </c>
      <c r="F196" s="118"/>
      <c r="G196" s="103">
        <v>43497</v>
      </c>
      <c r="H196" s="213">
        <v>1</v>
      </c>
      <c r="I196" s="215">
        <v>32</v>
      </c>
      <c r="J196" s="215"/>
      <c r="K196" s="215"/>
      <c r="L196" s="215"/>
      <c r="M196" s="33"/>
      <c r="N196" s="33"/>
      <c r="O196" s="215"/>
      <c r="P196" s="320">
        <v>174946.57</v>
      </c>
      <c r="Q196" s="320">
        <v>138007.34</v>
      </c>
      <c r="R196" s="234">
        <f t="shared" si="22"/>
        <v>78.885421989125021</v>
      </c>
      <c r="S196" s="235">
        <f t="shared" si="20"/>
        <v>36939.23000000001</v>
      </c>
      <c r="T196" s="320"/>
      <c r="U196" s="118"/>
      <c r="V196" s="13"/>
      <c r="W196" s="43" t="s">
        <v>81</v>
      </c>
      <c r="X196" s="20" t="s">
        <v>87</v>
      </c>
      <c r="Y196" s="120" t="s">
        <v>114</v>
      </c>
      <c r="Z196" s="20"/>
      <c r="AA196" s="21">
        <v>1</v>
      </c>
      <c r="AB196" s="21"/>
      <c r="AC196" s="74"/>
    </row>
    <row r="197" spans="1:29" ht="54" customHeight="1" x14ac:dyDescent="0.35">
      <c r="A197" s="13">
        <v>188</v>
      </c>
      <c r="B197" s="317" t="s">
        <v>17</v>
      </c>
      <c r="C197" s="317" t="s">
        <v>486</v>
      </c>
      <c r="D197" s="104" t="s">
        <v>724</v>
      </c>
      <c r="E197" s="22" t="s">
        <v>438</v>
      </c>
      <c r="F197" s="118"/>
      <c r="G197" s="103">
        <v>43497</v>
      </c>
      <c r="H197" s="213">
        <v>1</v>
      </c>
      <c r="I197" s="215">
        <v>32</v>
      </c>
      <c r="J197" s="215"/>
      <c r="K197" s="215"/>
      <c r="L197" s="215"/>
      <c r="M197" s="33"/>
      <c r="N197" s="33"/>
      <c r="O197" s="215"/>
      <c r="P197" s="320">
        <v>151579.81</v>
      </c>
      <c r="Q197" s="320">
        <v>100191.06</v>
      </c>
      <c r="R197" s="234">
        <f t="shared" si="22"/>
        <v>66.097892588729337</v>
      </c>
      <c r="S197" s="235">
        <f t="shared" si="20"/>
        <v>51388.75</v>
      </c>
      <c r="T197" s="320"/>
      <c r="U197" s="118"/>
      <c r="V197" s="13"/>
      <c r="W197" s="43" t="s">
        <v>81</v>
      </c>
      <c r="X197" s="20" t="s">
        <v>87</v>
      </c>
      <c r="Y197" s="120" t="s">
        <v>114</v>
      </c>
      <c r="Z197" s="20"/>
      <c r="AA197" s="21">
        <v>1</v>
      </c>
      <c r="AB197" s="21"/>
      <c r="AC197" s="74"/>
    </row>
    <row r="198" spans="1:29" ht="54" customHeight="1" x14ac:dyDescent="0.35">
      <c r="A198" s="13">
        <v>189</v>
      </c>
      <c r="B198" s="317" t="s">
        <v>17</v>
      </c>
      <c r="C198" s="317" t="s">
        <v>486</v>
      </c>
      <c r="D198" s="104" t="s">
        <v>725</v>
      </c>
      <c r="E198" s="22" t="s">
        <v>438</v>
      </c>
      <c r="F198" s="118"/>
      <c r="G198" s="103">
        <v>43497</v>
      </c>
      <c r="H198" s="213">
        <v>1</v>
      </c>
      <c r="I198" s="215">
        <v>32</v>
      </c>
      <c r="J198" s="215"/>
      <c r="K198" s="215"/>
      <c r="L198" s="215"/>
      <c r="M198" s="33"/>
      <c r="N198" s="33"/>
      <c r="O198" s="215"/>
      <c r="P198" s="320">
        <v>297358.31</v>
      </c>
      <c r="Q198" s="320">
        <v>169088.51</v>
      </c>
      <c r="R198" s="234">
        <f t="shared" si="22"/>
        <v>56.863556293415854</v>
      </c>
      <c r="S198" s="235">
        <f t="shared" si="20"/>
        <v>128269.79999999999</v>
      </c>
      <c r="T198" s="320"/>
      <c r="U198" s="118"/>
      <c r="V198" s="13"/>
      <c r="W198" s="43" t="s">
        <v>81</v>
      </c>
      <c r="X198" s="20" t="s">
        <v>87</v>
      </c>
      <c r="Y198" s="120" t="s">
        <v>114</v>
      </c>
      <c r="Z198" s="20"/>
      <c r="AA198" s="21">
        <v>1</v>
      </c>
      <c r="AB198" s="21"/>
      <c r="AC198" s="74"/>
    </row>
    <row r="199" spans="1:29" ht="54" customHeight="1" x14ac:dyDescent="0.35">
      <c r="A199" s="13">
        <v>190</v>
      </c>
      <c r="B199" s="317" t="s">
        <v>17</v>
      </c>
      <c r="C199" s="317" t="s">
        <v>486</v>
      </c>
      <c r="D199" s="104" t="s">
        <v>726</v>
      </c>
      <c r="E199" s="22" t="s">
        <v>438</v>
      </c>
      <c r="F199" s="118"/>
      <c r="G199" s="103">
        <v>43497</v>
      </c>
      <c r="H199" s="213">
        <v>1</v>
      </c>
      <c r="I199" s="215">
        <v>32</v>
      </c>
      <c r="J199" s="215"/>
      <c r="K199" s="215"/>
      <c r="L199" s="215"/>
      <c r="M199" s="33"/>
      <c r="N199" s="33"/>
      <c r="O199" s="215"/>
      <c r="P199" s="320">
        <v>149447.39000000001</v>
      </c>
      <c r="Q199" s="320">
        <v>101478.29</v>
      </c>
      <c r="R199" s="234">
        <f t="shared" si="22"/>
        <v>67.902350117991332</v>
      </c>
      <c r="S199" s="235">
        <f t="shared" si="20"/>
        <v>47969.10000000002</v>
      </c>
      <c r="T199" s="320"/>
      <c r="U199" s="118"/>
      <c r="V199" s="13"/>
      <c r="W199" s="43" t="s">
        <v>81</v>
      </c>
      <c r="X199" s="20" t="s">
        <v>87</v>
      </c>
      <c r="Y199" s="120" t="s">
        <v>114</v>
      </c>
      <c r="Z199" s="20"/>
      <c r="AA199" s="21">
        <v>1</v>
      </c>
      <c r="AB199" s="21"/>
      <c r="AC199" s="74"/>
    </row>
    <row r="200" spans="1:29" ht="54" customHeight="1" x14ac:dyDescent="0.35">
      <c r="A200" s="13">
        <v>191</v>
      </c>
      <c r="B200" s="317" t="s">
        <v>17</v>
      </c>
      <c r="C200" s="317" t="s">
        <v>486</v>
      </c>
      <c r="D200" s="104" t="s">
        <v>727</v>
      </c>
      <c r="E200" s="22" t="s">
        <v>438</v>
      </c>
      <c r="F200" s="118"/>
      <c r="G200" s="103">
        <v>43497</v>
      </c>
      <c r="H200" s="213">
        <v>1</v>
      </c>
      <c r="I200" s="215">
        <v>56</v>
      </c>
      <c r="J200" s="215"/>
      <c r="K200" s="215"/>
      <c r="L200" s="215"/>
      <c r="M200" s="33"/>
      <c r="N200" s="33"/>
      <c r="O200" s="215"/>
      <c r="P200" s="320">
        <v>210056.88</v>
      </c>
      <c r="Q200" s="320">
        <v>133215.79999999999</v>
      </c>
      <c r="R200" s="234">
        <f t="shared" si="22"/>
        <v>63.418917771224628</v>
      </c>
      <c r="S200" s="235">
        <f t="shared" si="20"/>
        <v>76841.080000000016</v>
      </c>
      <c r="T200" s="320"/>
      <c r="U200" s="118"/>
      <c r="V200" s="13"/>
      <c r="W200" s="43" t="s">
        <v>81</v>
      </c>
      <c r="X200" s="20" t="s">
        <v>87</v>
      </c>
      <c r="Y200" s="120" t="s">
        <v>114</v>
      </c>
      <c r="Z200" s="20"/>
      <c r="AA200" s="21">
        <v>1</v>
      </c>
      <c r="AB200" s="21"/>
      <c r="AC200" s="74"/>
    </row>
    <row r="201" spans="1:29" ht="54" customHeight="1" x14ac:dyDescent="0.35">
      <c r="A201" s="13">
        <v>192</v>
      </c>
      <c r="B201" s="317" t="s">
        <v>17</v>
      </c>
      <c r="C201" s="317" t="s">
        <v>486</v>
      </c>
      <c r="D201" s="104" t="s">
        <v>728</v>
      </c>
      <c r="E201" s="22" t="s">
        <v>438</v>
      </c>
      <c r="F201" s="118"/>
      <c r="G201" s="103">
        <v>43497</v>
      </c>
      <c r="H201" s="213">
        <v>1</v>
      </c>
      <c r="I201" s="215">
        <v>32</v>
      </c>
      <c r="J201" s="215"/>
      <c r="K201" s="215"/>
      <c r="L201" s="215"/>
      <c r="M201" s="33"/>
      <c r="N201" s="33"/>
      <c r="O201" s="215"/>
      <c r="P201" s="320">
        <v>167544.47</v>
      </c>
      <c r="Q201" s="320">
        <v>137047.62</v>
      </c>
      <c r="R201" s="234">
        <f t="shared" si="22"/>
        <v>81.797757932565602</v>
      </c>
      <c r="S201" s="235">
        <f t="shared" ref="S201:S218" si="23">P201-Q201</f>
        <v>30496.850000000006</v>
      </c>
      <c r="T201" s="320"/>
      <c r="U201" s="118"/>
      <c r="V201" s="13"/>
      <c r="W201" s="43" t="s">
        <v>81</v>
      </c>
      <c r="X201" s="20" t="s">
        <v>87</v>
      </c>
      <c r="Y201" s="120" t="s">
        <v>114</v>
      </c>
      <c r="Z201" s="20"/>
      <c r="AA201" s="21">
        <v>1</v>
      </c>
      <c r="AB201" s="21"/>
      <c r="AC201" s="74"/>
    </row>
    <row r="202" spans="1:29" ht="54" customHeight="1" x14ac:dyDescent="0.35">
      <c r="A202" s="13">
        <v>193</v>
      </c>
      <c r="B202" s="317" t="s">
        <v>17</v>
      </c>
      <c r="C202" s="317" t="s">
        <v>486</v>
      </c>
      <c r="D202" s="104" t="s">
        <v>729</v>
      </c>
      <c r="E202" s="22" t="s">
        <v>438</v>
      </c>
      <c r="F202" s="118"/>
      <c r="G202" s="103">
        <v>43497</v>
      </c>
      <c r="H202" s="213">
        <v>1</v>
      </c>
      <c r="I202" s="215">
        <v>32</v>
      </c>
      <c r="J202" s="215"/>
      <c r="K202" s="215"/>
      <c r="L202" s="215"/>
      <c r="M202" s="33"/>
      <c r="N202" s="33"/>
      <c r="O202" s="215"/>
      <c r="P202" s="320">
        <v>192875.9</v>
      </c>
      <c r="Q202" s="320">
        <v>151411.28</v>
      </c>
      <c r="R202" s="234">
        <f t="shared" si="22"/>
        <v>78.501917554240848</v>
      </c>
      <c r="S202" s="235">
        <f t="shared" si="23"/>
        <v>41464.619999999995</v>
      </c>
      <c r="T202" s="320"/>
      <c r="U202" s="118"/>
      <c r="V202" s="13"/>
      <c r="W202" s="43" t="s">
        <v>81</v>
      </c>
      <c r="X202" s="20" t="s">
        <v>87</v>
      </c>
      <c r="Y202" s="120" t="s">
        <v>114</v>
      </c>
      <c r="Z202" s="20"/>
      <c r="AA202" s="21">
        <v>1</v>
      </c>
      <c r="AB202" s="21"/>
      <c r="AC202" s="74"/>
    </row>
    <row r="203" spans="1:29" ht="54" customHeight="1" x14ac:dyDescent="0.35">
      <c r="A203" s="13">
        <v>194</v>
      </c>
      <c r="B203" s="317" t="s">
        <v>17</v>
      </c>
      <c r="C203" s="317" t="s">
        <v>486</v>
      </c>
      <c r="D203" s="104" t="s">
        <v>730</v>
      </c>
      <c r="E203" s="22" t="s">
        <v>438</v>
      </c>
      <c r="F203" s="118"/>
      <c r="G203" s="103">
        <v>43497</v>
      </c>
      <c r="H203" s="213">
        <v>1</v>
      </c>
      <c r="I203" s="215">
        <v>23</v>
      </c>
      <c r="J203" s="215"/>
      <c r="K203" s="215"/>
      <c r="L203" s="215"/>
      <c r="M203" s="33"/>
      <c r="N203" s="33"/>
      <c r="O203" s="215"/>
      <c r="P203" s="320">
        <v>109136.98</v>
      </c>
      <c r="Q203" s="320">
        <v>89047.76</v>
      </c>
      <c r="R203" s="234">
        <f t="shared" si="22"/>
        <v>81.592655395082403</v>
      </c>
      <c r="S203" s="235">
        <f t="shared" si="23"/>
        <v>20089.22</v>
      </c>
      <c r="T203" s="320"/>
      <c r="U203" s="118"/>
      <c r="V203" s="13"/>
      <c r="W203" s="43" t="s">
        <v>81</v>
      </c>
      <c r="X203" s="20" t="s">
        <v>87</v>
      </c>
      <c r="Y203" s="120" t="s">
        <v>114</v>
      </c>
      <c r="Z203" s="20"/>
      <c r="AA203" s="21">
        <v>1</v>
      </c>
      <c r="AB203" s="21"/>
      <c r="AC203" s="74"/>
    </row>
    <row r="204" spans="1:29" ht="54" customHeight="1" x14ac:dyDescent="0.35">
      <c r="A204" s="13">
        <v>195</v>
      </c>
      <c r="B204" s="317" t="s">
        <v>17</v>
      </c>
      <c r="C204" s="317" t="s">
        <v>486</v>
      </c>
      <c r="D204" s="104" t="s">
        <v>731</v>
      </c>
      <c r="E204" s="22" t="s">
        <v>438</v>
      </c>
      <c r="F204" s="118"/>
      <c r="G204" s="103">
        <v>43497</v>
      </c>
      <c r="H204" s="213">
        <v>1</v>
      </c>
      <c r="I204" s="215">
        <v>36</v>
      </c>
      <c r="J204" s="215"/>
      <c r="K204" s="215"/>
      <c r="L204" s="215"/>
      <c r="M204" s="33"/>
      <c r="N204" s="33"/>
      <c r="O204" s="215"/>
      <c r="P204" s="320">
        <v>141456.03</v>
      </c>
      <c r="Q204" s="320">
        <v>119581.84</v>
      </c>
      <c r="R204" s="234">
        <f t="shared" si="22"/>
        <v>84.536403290831785</v>
      </c>
      <c r="S204" s="235">
        <f t="shared" si="23"/>
        <v>21874.190000000002</v>
      </c>
      <c r="T204" s="320"/>
      <c r="U204" s="118"/>
      <c r="V204" s="13"/>
      <c r="W204" s="43" t="s">
        <v>81</v>
      </c>
      <c r="X204" s="20" t="s">
        <v>87</v>
      </c>
      <c r="Y204" s="120" t="s">
        <v>114</v>
      </c>
      <c r="Z204" s="20"/>
      <c r="AA204" s="21">
        <v>1</v>
      </c>
      <c r="AB204" s="21"/>
      <c r="AC204" s="74"/>
    </row>
    <row r="205" spans="1:29" ht="54" customHeight="1" x14ac:dyDescent="0.35">
      <c r="A205" s="13">
        <v>196</v>
      </c>
      <c r="B205" s="317" t="s">
        <v>17</v>
      </c>
      <c r="C205" s="317" t="s">
        <v>486</v>
      </c>
      <c r="D205" s="104" t="s">
        <v>732</v>
      </c>
      <c r="E205" s="22" t="s">
        <v>438</v>
      </c>
      <c r="F205" s="118"/>
      <c r="G205" s="103">
        <v>43497</v>
      </c>
      <c r="H205" s="213">
        <v>1</v>
      </c>
      <c r="I205" s="215">
        <v>23</v>
      </c>
      <c r="J205" s="215"/>
      <c r="K205" s="215"/>
      <c r="L205" s="215"/>
      <c r="M205" s="33"/>
      <c r="N205" s="33"/>
      <c r="O205" s="215"/>
      <c r="P205" s="320">
        <v>130441.01</v>
      </c>
      <c r="Q205" s="320">
        <v>98236.82</v>
      </c>
      <c r="R205" s="234">
        <f t="shared" si="22"/>
        <v>75.311299720847003</v>
      </c>
      <c r="S205" s="235">
        <f t="shared" si="23"/>
        <v>32204.189999999988</v>
      </c>
      <c r="T205" s="320"/>
      <c r="U205" s="118"/>
      <c r="V205" s="13"/>
      <c r="W205" s="43" t="s">
        <v>81</v>
      </c>
      <c r="X205" s="20" t="s">
        <v>87</v>
      </c>
      <c r="Y205" s="120" t="s">
        <v>114</v>
      </c>
      <c r="Z205" s="20"/>
      <c r="AA205" s="21">
        <v>1</v>
      </c>
      <c r="AB205" s="21"/>
      <c r="AC205" s="74"/>
    </row>
    <row r="206" spans="1:29" ht="54" customHeight="1" x14ac:dyDescent="0.35">
      <c r="A206" s="13">
        <v>197</v>
      </c>
      <c r="B206" s="317" t="s">
        <v>17</v>
      </c>
      <c r="C206" s="317" t="s">
        <v>486</v>
      </c>
      <c r="D206" s="104" t="s">
        <v>733</v>
      </c>
      <c r="E206" s="22" t="s">
        <v>438</v>
      </c>
      <c r="F206" s="118"/>
      <c r="G206" s="103">
        <v>43497</v>
      </c>
      <c r="H206" s="213">
        <v>1</v>
      </c>
      <c r="I206" s="215">
        <v>23</v>
      </c>
      <c r="J206" s="215"/>
      <c r="K206" s="215"/>
      <c r="L206" s="215"/>
      <c r="M206" s="33"/>
      <c r="N206" s="33"/>
      <c r="O206" s="215"/>
      <c r="P206" s="320">
        <v>125761.25</v>
      </c>
      <c r="Q206" s="320">
        <v>107424.42</v>
      </c>
      <c r="R206" s="234">
        <f t="shared" si="22"/>
        <v>85.419332266497022</v>
      </c>
      <c r="S206" s="235">
        <f t="shared" si="23"/>
        <v>18336.830000000002</v>
      </c>
      <c r="T206" s="320"/>
      <c r="U206" s="118"/>
      <c r="V206" s="13"/>
      <c r="W206" s="43" t="s">
        <v>81</v>
      </c>
      <c r="X206" s="20" t="s">
        <v>87</v>
      </c>
      <c r="Y206" s="120" t="s">
        <v>114</v>
      </c>
      <c r="Z206" s="20"/>
      <c r="AA206" s="21">
        <v>1</v>
      </c>
      <c r="AB206" s="21"/>
      <c r="AC206" s="74"/>
    </row>
    <row r="207" spans="1:29" ht="54" customHeight="1" x14ac:dyDescent="0.35">
      <c r="A207" s="13">
        <v>198</v>
      </c>
      <c r="B207" s="317" t="s">
        <v>17</v>
      </c>
      <c r="C207" s="317" t="s">
        <v>486</v>
      </c>
      <c r="D207" s="104" t="s">
        <v>734</v>
      </c>
      <c r="E207" s="22" t="s">
        <v>438</v>
      </c>
      <c r="F207" s="118"/>
      <c r="G207" s="103">
        <v>43497</v>
      </c>
      <c r="H207" s="213">
        <v>1</v>
      </c>
      <c r="I207" s="215">
        <v>24</v>
      </c>
      <c r="J207" s="215"/>
      <c r="K207" s="215"/>
      <c r="L207" s="215"/>
      <c r="M207" s="33"/>
      <c r="N207" s="33"/>
      <c r="O207" s="215"/>
      <c r="P207" s="320">
        <v>120482.02</v>
      </c>
      <c r="Q207" s="320">
        <v>89692.6</v>
      </c>
      <c r="R207" s="234">
        <f t="shared" si="22"/>
        <v>74.444800975282448</v>
      </c>
      <c r="S207" s="235">
        <f t="shared" si="23"/>
        <v>30789.42</v>
      </c>
      <c r="T207" s="320"/>
      <c r="U207" s="118"/>
      <c r="V207" s="13"/>
      <c r="W207" s="43" t="s">
        <v>81</v>
      </c>
      <c r="X207" s="20" t="s">
        <v>87</v>
      </c>
      <c r="Y207" s="120" t="s">
        <v>114</v>
      </c>
      <c r="Z207" s="20"/>
      <c r="AA207" s="21">
        <v>1</v>
      </c>
      <c r="AB207" s="21"/>
      <c r="AC207" s="74"/>
    </row>
    <row r="208" spans="1:29" ht="54" customHeight="1" x14ac:dyDescent="0.35">
      <c r="A208" s="13">
        <v>199</v>
      </c>
      <c r="B208" s="317" t="s">
        <v>17</v>
      </c>
      <c r="C208" s="317" t="s">
        <v>486</v>
      </c>
      <c r="D208" s="104" t="s">
        <v>735</v>
      </c>
      <c r="E208" s="22" t="s">
        <v>438</v>
      </c>
      <c r="F208" s="118"/>
      <c r="G208" s="103">
        <v>43497</v>
      </c>
      <c r="H208" s="213">
        <v>1</v>
      </c>
      <c r="I208" s="215">
        <v>48</v>
      </c>
      <c r="J208" s="215"/>
      <c r="K208" s="215"/>
      <c r="L208" s="215"/>
      <c r="M208" s="33"/>
      <c r="N208" s="33"/>
      <c r="O208" s="215"/>
      <c r="P208" s="320">
        <v>164672.76</v>
      </c>
      <c r="Q208" s="320">
        <v>101928.24</v>
      </c>
      <c r="R208" s="234">
        <f t="shared" si="22"/>
        <v>61.897450434425217</v>
      </c>
      <c r="S208" s="235">
        <f t="shared" si="23"/>
        <v>62744.520000000004</v>
      </c>
      <c r="T208" s="320"/>
      <c r="U208" s="118"/>
      <c r="V208" s="13"/>
      <c r="W208" s="43" t="s">
        <v>81</v>
      </c>
      <c r="X208" s="20" t="s">
        <v>87</v>
      </c>
      <c r="Y208" s="120" t="s">
        <v>114</v>
      </c>
      <c r="Z208" s="20"/>
      <c r="AA208" s="21">
        <v>1</v>
      </c>
      <c r="AB208" s="21"/>
      <c r="AC208" s="74"/>
    </row>
    <row r="209" spans="1:30" s="170" customFormat="1" ht="24.75" customHeight="1" x14ac:dyDescent="0.25">
      <c r="A209" s="45">
        <v>200</v>
      </c>
      <c r="B209" s="46" t="s">
        <v>483</v>
      </c>
      <c r="C209" s="317" t="s">
        <v>506</v>
      </c>
      <c r="D209" s="151" t="s">
        <v>507</v>
      </c>
      <c r="E209" s="22" t="s">
        <v>454</v>
      </c>
      <c r="F209" s="317" t="s">
        <v>765</v>
      </c>
      <c r="G209" s="103">
        <v>43497</v>
      </c>
      <c r="H209" s="213">
        <v>1</v>
      </c>
      <c r="I209" s="215">
        <v>44</v>
      </c>
      <c r="J209" s="215"/>
      <c r="K209" s="215"/>
      <c r="L209" s="215"/>
      <c r="M209" s="33"/>
      <c r="N209" s="33"/>
      <c r="O209" s="215" t="s">
        <v>453</v>
      </c>
      <c r="P209" s="320">
        <v>162737.66</v>
      </c>
      <c r="Q209" s="320">
        <v>133530.51999999999</v>
      </c>
      <c r="R209" s="234">
        <f t="shared" ref="R209:R210" si="24">Q209/P209*100</f>
        <v>82.052623836424814</v>
      </c>
      <c r="S209" s="240">
        <f t="shared" si="23"/>
        <v>29207.140000000014</v>
      </c>
      <c r="T209" s="320"/>
      <c r="U209" s="118" t="s">
        <v>768</v>
      </c>
      <c r="V209" s="45" t="s">
        <v>77</v>
      </c>
      <c r="W209" s="118"/>
      <c r="X209" s="45" t="s">
        <v>87</v>
      </c>
      <c r="Y209" s="304" t="s">
        <v>769</v>
      </c>
      <c r="Z209" s="116"/>
      <c r="AA209" s="170">
        <v>1</v>
      </c>
      <c r="AB209" s="194" t="s">
        <v>808</v>
      </c>
      <c r="AC209" s="290"/>
      <c r="AD209" s="291"/>
    </row>
    <row r="210" spans="1:30" s="170" customFormat="1" ht="36.75" customHeight="1" x14ac:dyDescent="0.25">
      <c r="A210" s="45">
        <v>201</v>
      </c>
      <c r="B210" s="46" t="s">
        <v>483</v>
      </c>
      <c r="C210" s="317" t="s">
        <v>508</v>
      </c>
      <c r="D210" s="151" t="s">
        <v>509</v>
      </c>
      <c r="E210" s="17" t="s">
        <v>454</v>
      </c>
      <c r="F210" s="317" t="s">
        <v>766</v>
      </c>
      <c r="G210" s="103">
        <v>43497</v>
      </c>
      <c r="H210" s="213">
        <v>1</v>
      </c>
      <c r="I210" s="215">
        <v>152</v>
      </c>
      <c r="J210" s="215"/>
      <c r="K210" s="215"/>
      <c r="L210" s="215"/>
      <c r="M210" s="33"/>
      <c r="N210" s="33"/>
      <c r="O210" s="215" t="s">
        <v>453</v>
      </c>
      <c r="P210" s="320">
        <v>636251.02</v>
      </c>
      <c r="Q210" s="320">
        <v>161946.03</v>
      </c>
      <c r="R210" s="234">
        <f t="shared" si="24"/>
        <v>25.453166267615568</v>
      </c>
      <c r="S210" s="240">
        <f t="shared" si="23"/>
        <v>474304.99</v>
      </c>
      <c r="T210" s="320"/>
      <c r="U210" s="118" t="s">
        <v>767</v>
      </c>
      <c r="V210" s="45" t="s">
        <v>77</v>
      </c>
      <c r="W210" s="118"/>
      <c r="X210" s="45" t="s">
        <v>87</v>
      </c>
      <c r="Y210" s="304" t="s">
        <v>164</v>
      </c>
      <c r="Z210" s="116"/>
      <c r="AA210" s="170">
        <v>1</v>
      </c>
      <c r="AB210" s="194" t="s">
        <v>808</v>
      </c>
      <c r="AC210" s="290"/>
      <c r="AD210" s="291"/>
    </row>
    <row r="211" spans="1:30" ht="33.75" customHeight="1" x14ac:dyDescent="0.35">
      <c r="A211" s="13">
        <v>202</v>
      </c>
      <c r="B211" s="317" t="s">
        <v>17</v>
      </c>
      <c r="C211" s="317" t="s">
        <v>508</v>
      </c>
      <c r="D211" s="40" t="s">
        <v>515</v>
      </c>
      <c r="E211" s="40" t="s">
        <v>513</v>
      </c>
      <c r="F211" s="40"/>
      <c r="G211" s="56">
        <v>43497</v>
      </c>
      <c r="H211" s="232">
        <v>1</v>
      </c>
      <c r="I211" s="230">
        <v>58</v>
      </c>
      <c r="J211" s="230"/>
      <c r="K211" s="230"/>
      <c r="L211" s="230"/>
      <c r="M211" s="32"/>
      <c r="N211" s="32"/>
      <c r="O211" s="230" t="s">
        <v>512</v>
      </c>
      <c r="P211" s="234">
        <v>194602.13</v>
      </c>
      <c r="Q211" s="234">
        <v>64902.33</v>
      </c>
      <c r="R211" s="242">
        <f t="shared" ref="R211:R216" si="25">Q211/P211*100</f>
        <v>33.351294767431369</v>
      </c>
      <c r="S211" s="235">
        <f t="shared" si="23"/>
        <v>129699.8</v>
      </c>
      <c r="T211" s="239"/>
      <c r="U211" s="40"/>
      <c r="V211" s="13"/>
      <c r="W211" s="13" t="s">
        <v>84</v>
      </c>
      <c r="X211" s="20" t="s">
        <v>87</v>
      </c>
      <c r="Y211" s="120" t="s">
        <v>114</v>
      </c>
      <c r="Z211" s="20"/>
      <c r="AA211" s="21">
        <v>1</v>
      </c>
      <c r="AB211" s="21"/>
      <c r="AC211" s="74"/>
    </row>
    <row r="212" spans="1:30" ht="29.25" customHeight="1" x14ac:dyDescent="0.35">
      <c r="A212" s="13">
        <v>203</v>
      </c>
      <c r="B212" s="317" t="s">
        <v>17</v>
      </c>
      <c r="C212" s="317" t="s">
        <v>508</v>
      </c>
      <c r="D212" s="40" t="s">
        <v>517</v>
      </c>
      <c r="E212" s="40" t="s">
        <v>513</v>
      </c>
      <c r="F212" s="40"/>
      <c r="G212" s="56">
        <v>43497</v>
      </c>
      <c r="H212" s="232">
        <v>1</v>
      </c>
      <c r="I212" s="230">
        <v>57</v>
      </c>
      <c r="J212" s="230"/>
      <c r="K212" s="230"/>
      <c r="L212" s="230"/>
      <c r="M212" s="32"/>
      <c r="N212" s="32"/>
      <c r="O212" s="230" t="s">
        <v>512</v>
      </c>
      <c r="P212" s="234">
        <v>183313.29</v>
      </c>
      <c r="Q212" s="234">
        <v>68073.929999999993</v>
      </c>
      <c r="R212" s="242">
        <f t="shared" si="25"/>
        <v>37.135294445918241</v>
      </c>
      <c r="S212" s="235">
        <f t="shared" si="23"/>
        <v>115239.36000000002</v>
      </c>
      <c r="T212" s="239"/>
      <c r="U212" s="40"/>
      <c r="V212" s="13"/>
      <c r="W212" s="13" t="s">
        <v>84</v>
      </c>
      <c r="X212" s="20" t="s">
        <v>87</v>
      </c>
      <c r="Y212" s="120" t="s">
        <v>114</v>
      </c>
      <c r="Z212" s="20"/>
      <c r="AA212" s="21">
        <v>1</v>
      </c>
      <c r="AB212" s="21"/>
      <c r="AC212" s="74"/>
    </row>
    <row r="213" spans="1:30" ht="30" customHeight="1" x14ac:dyDescent="0.35">
      <c r="A213" s="13">
        <v>204</v>
      </c>
      <c r="B213" s="317" t="s">
        <v>17</v>
      </c>
      <c r="C213" s="317" t="s">
        <v>508</v>
      </c>
      <c r="D213" s="40" t="s">
        <v>516</v>
      </c>
      <c r="E213" s="40" t="s">
        <v>513</v>
      </c>
      <c r="F213" s="40"/>
      <c r="G213" s="56">
        <v>43497</v>
      </c>
      <c r="H213" s="232">
        <v>1</v>
      </c>
      <c r="I213" s="230">
        <v>112</v>
      </c>
      <c r="J213" s="230"/>
      <c r="K213" s="230"/>
      <c r="L213" s="230"/>
      <c r="M213" s="32"/>
      <c r="N213" s="32"/>
      <c r="O213" s="230" t="s">
        <v>512</v>
      </c>
      <c r="P213" s="234">
        <v>167789.99</v>
      </c>
      <c r="Q213" s="234">
        <v>42104.99</v>
      </c>
      <c r="R213" s="242">
        <f t="shared" si="25"/>
        <v>25.093862869888721</v>
      </c>
      <c r="S213" s="235">
        <f t="shared" si="23"/>
        <v>125685</v>
      </c>
      <c r="T213" s="239"/>
      <c r="U213" s="40"/>
      <c r="V213" s="13"/>
      <c r="W213" s="13" t="s">
        <v>84</v>
      </c>
      <c r="X213" s="20" t="s">
        <v>87</v>
      </c>
      <c r="Y213" s="120" t="s">
        <v>114</v>
      </c>
      <c r="Z213" s="20"/>
      <c r="AA213" s="21">
        <v>1</v>
      </c>
      <c r="AB213" s="21"/>
      <c r="AC213" s="74"/>
    </row>
    <row r="214" spans="1:30" ht="36.75" customHeight="1" x14ac:dyDescent="0.35">
      <c r="A214" s="13">
        <v>205</v>
      </c>
      <c r="B214" s="317" t="s">
        <v>17</v>
      </c>
      <c r="C214" s="317" t="s">
        <v>508</v>
      </c>
      <c r="D214" s="40" t="s">
        <v>518</v>
      </c>
      <c r="E214" s="40" t="s">
        <v>513</v>
      </c>
      <c r="F214" s="40"/>
      <c r="G214" s="56">
        <v>43497</v>
      </c>
      <c r="H214" s="232">
        <v>1</v>
      </c>
      <c r="I214" s="230">
        <v>31</v>
      </c>
      <c r="J214" s="230"/>
      <c r="K214" s="230"/>
      <c r="L214" s="230"/>
      <c r="M214" s="32"/>
      <c r="N214" s="32"/>
      <c r="O214" s="230" t="s">
        <v>512</v>
      </c>
      <c r="P214" s="234">
        <v>252544.29</v>
      </c>
      <c r="Q214" s="234">
        <v>53952.97</v>
      </c>
      <c r="R214" s="242">
        <f t="shared" si="25"/>
        <v>21.363765539897972</v>
      </c>
      <c r="S214" s="235">
        <f t="shared" si="23"/>
        <v>198591.32</v>
      </c>
      <c r="T214" s="239"/>
      <c r="U214" s="40"/>
      <c r="V214" s="13"/>
      <c r="W214" s="13" t="s">
        <v>84</v>
      </c>
      <c r="X214" s="20" t="s">
        <v>87</v>
      </c>
      <c r="Y214" s="120" t="s">
        <v>114</v>
      </c>
      <c r="Z214" s="20"/>
      <c r="AA214" s="21">
        <v>1</v>
      </c>
      <c r="AB214" s="21"/>
      <c r="AC214" s="74"/>
    </row>
    <row r="215" spans="1:30" ht="32.25" customHeight="1" x14ac:dyDescent="0.35">
      <c r="A215" s="13">
        <v>206</v>
      </c>
      <c r="B215" s="317" t="s">
        <v>17</v>
      </c>
      <c r="C215" s="317" t="s">
        <v>508</v>
      </c>
      <c r="D215" s="40" t="s">
        <v>519</v>
      </c>
      <c r="E215" s="40" t="s">
        <v>513</v>
      </c>
      <c r="F215" s="40"/>
      <c r="G215" s="56">
        <v>43497</v>
      </c>
      <c r="H215" s="232">
        <v>1</v>
      </c>
      <c r="I215" s="230">
        <v>33</v>
      </c>
      <c r="J215" s="230"/>
      <c r="K215" s="230"/>
      <c r="L215" s="230"/>
      <c r="M215" s="32"/>
      <c r="N215" s="32"/>
      <c r="O215" s="230" t="s">
        <v>512</v>
      </c>
      <c r="P215" s="234">
        <v>162721.35999999999</v>
      </c>
      <c r="Q215" s="234">
        <v>25830.36</v>
      </c>
      <c r="R215" s="242">
        <f t="shared" si="25"/>
        <v>15.873982370845477</v>
      </c>
      <c r="S215" s="235">
        <f t="shared" si="23"/>
        <v>136891</v>
      </c>
      <c r="T215" s="239"/>
      <c r="U215" s="40"/>
      <c r="V215" s="13"/>
      <c r="W215" s="13" t="s">
        <v>84</v>
      </c>
      <c r="X215" s="20" t="s">
        <v>87</v>
      </c>
      <c r="Y215" s="116" t="s">
        <v>114</v>
      </c>
      <c r="Z215" s="20"/>
      <c r="AA215" s="21">
        <v>1</v>
      </c>
      <c r="AB215" s="21"/>
      <c r="AC215" s="74"/>
    </row>
    <row r="216" spans="1:30" ht="30" customHeight="1" x14ac:dyDescent="0.35">
      <c r="A216" s="13">
        <v>207</v>
      </c>
      <c r="B216" s="317" t="s">
        <v>17</v>
      </c>
      <c r="C216" s="317" t="s">
        <v>508</v>
      </c>
      <c r="D216" s="40" t="s">
        <v>520</v>
      </c>
      <c r="E216" s="40" t="s">
        <v>513</v>
      </c>
      <c r="F216" s="40"/>
      <c r="G216" s="19">
        <v>43497</v>
      </c>
      <c r="H216" s="232">
        <v>1</v>
      </c>
      <c r="I216" s="230">
        <v>41</v>
      </c>
      <c r="J216" s="230"/>
      <c r="K216" s="230"/>
      <c r="L216" s="230"/>
      <c r="M216" s="32"/>
      <c r="N216" s="32"/>
      <c r="O216" s="230" t="s">
        <v>512</v>
      </c>
      <c r="P216" s="234">
        <v>171919.06</v>
      </c>
      <c r="Q216" s="234">
        <v>41755.629999999997</v>
      </c>
      <c r="R216" s="242">
        <f t="shared" si="25"/>
        <v>24.287958531183222</v>
      </c>
      <c r="S216" s="235">
        <f t="shared" si="23"/>
        <v>130163.43</v>
      </c>
      <c r="T216" s="239"/>
      <c r="U216" s="40"/>
      <c r="V216" s="13"/>
      <c r="W216" s="13" t="s">
        <v>84</v>
      </c>
      <c r="X216" s="20" t="s">
        <v>87</v>
      </c>
      <c r="Y216" s="116" t="s">
        <v>114</v>
      </c>
      <c r="Z216" s="20"/>
      <c r="AA216" s="21">
        <v>1</v>
      </c>
      <c r="AB216" s="21"/>
      <c r="AC216" s="74"/>
    </row>
    <row r="217" spans="1:30" ht="33" customHeight="1" x14ac:dyDescent="0.35">
      <c r="A217" s="13">
        <v>208</v>
      </c>
      <c r="B217" s="169" t="s">
        <v>56</v>
      </c>
      <c r="C217" s="319" t="s">
        <v>58</v>
      </c>
      <c r="D217" s="91" t="s">
        <v>548</v>
      </c>
      <c r="E217" s="70" t="s">
        <v>451</v>
      </c>
      <c r="F217" s="16" t="s">
        <v>793</v>
      </c>
      <c r="G217" s="87">
        <v>43497</v>
      </c>
      <c r="H217" s="226">
        <v>1</v>
      </c>
      <c r="I217" s="221">
        <v>143</v>
      </c>
      <c r="J217" s="221"/>
      <c r="K217" s="221"/>
      <c r="L217" s="221">
        <v>0</v>
      </c>
      <c r="M217" s="88"/>
      <c r="N217" s="88"/>
      <c r="O217" s="231" t="s">
        <v>512</v>
      </c>
      <c r="P217" s="303">
        <v>982086.82</v>
      </c>
      <c r="Q217" s="303">
        <v>615615.97</v>
      </c>
      <c r="R217" s="234">
        <f t="shared" ref="R217:R223" si="26">Q217/P217*100</f>
        <v>62.684475289058462</v>
      </c>
      <c r="S217" s="235">
        <f t="shared" si="23"/>
        <v>366470.85</v>
      </c>
      <c r="T217" s="234" t="s">
        <v>622</v>
      </c>
      <c r="U217" s="193" t="s">
        <v>621</v>
      </c>
      <c r="V217" s="316" t="s">
        <v>77</v>
      </c>
      <c r="W217" s="54" t="s">
        <v>84</v>
      </c>
      <c r="X217" s="13" t="s">
        <v>87</v>
      </c>
      <c r="Y217" s="127" t="s">
        <v>158</v>
      </c>
      <c r="Z217" s="55"/>
      <c r="AA217" s="21">
        <v>1</v>
      </c>
      <c r="AB217" s="21"/>
      <c r="AC217" s="74"/>
    </row>
    <row r="218" spans="1:30" ht="30" customHeight="1" x14ac:dyDescent="0.35">
      <c r="A218" s="13">
        <v>209</v>
      </c>
      <c r="B218" s="169" t="s">
        <v>56</v>
      </c>
      <c r="C218" s="319" t="s">
        <v>58</v>
      </c>
      <c r="D218" s="91" t="s">
        <v>549</v>
      </c>
      <c r="E218" s="70" t="s">
        <v>451</v>
      </c>
      <c r="F218" s="16" t="s">
        <v>794</v>
      </c>
      <c r="G218" s="87">
        <v>43497</v>
      </c>
      <c r="H218" s="226">
        <v>1</v>
      </c>
      <c r="I218" s="221">
        <v>331</v>
      </c>
      <c r="J218" s="221"/>
      <c r="K218" s="221"/>
      <c r="L218" s="221">
        <v>0</v>
      </c>
      <c r="M218" s="88"/>
      <c r="N218" s="88"/>
      <c r="O218" s="231" t="s">
        <v>512</v>
      </c>
      <c r="P218" s="303">
        <v>2008537.66</v>
      </c>
      <c r="Q218" s="303">
        <v>1380894.51</v>
      </c>
      <c r="R218" s="234">
        <f>Q218/P218*100</f>
        <v>68.751238152039434</v>
      </c>
      <c r="S218" s="235">
        <f t="shared" si="23"/>
        <v>627643.14999999991</v>
      </c>
      <c r="T218" s="234" t="s">
        <v>622</v>
      </c>
      <c r="U218" s="193" t="s">
        <v>621</v>
      </c>
      <c r="V218" s="316" t="s">
        <v>77</v>
      </c>
      <c r="W218" s="54" t="s">
        <v>84</v>
      </c>
      <c r="X218" s="13" t="s">
        <v>87</v>
      </c>
      <c r="Y218" s="127" t="s">
        <v>158</v>
      </c>
      <c r="Z218" s="55"/>
      <c r="AA218" s="21">
        <v>1</v>
      </c>
      <c r="AB218" s="21"/>
      <c r="AC218" s="74"/>
    </row>
    <row r="219" spans="1:30" ht="30" customHeight="1" x14ac:dyDescent="0.35">
      <c r="A219" s="13">
        <v>210</v>
      </c>
      <c r="B219" s="169" t="s">
        <v>56</v>
      </c>
      <c r="C219" s="319" t="s">
        <v>551</v>
      </c>
      <c r="D219" s="91" t="s">
        <v>553</v>
      </c>
      <c r="E219" s="44" t="s">
        <v>543</v>
      </c>
      <c r="F219" s="16" t="s">
        <v>792</v>
      </c>
      <c r="G219" s="87">
        <v>43497</v>
      </c>
      <c r="H219" s="226">
        <v>1</v>
      </c>
      <c r="I219" s="221">
        <v>393</v>
      </c>
      <c r="J219" s="221"/>
      <c r="K219" s="221"/>
      <c r="L219" s="221">
        <v>25</v>
      </c>
      <c r="M219" s="88"/>
      <c r="N219" s="88"/>
      <c r="O219" s="231" t="s">
        <v>512</v>
      </c>
      <c r="P219" s="303">
        <v>2651635.96</v>
      </c>
      <c r="Q219" s="303">
        <v>1249428.05</v>
      </c>
      <c r="R219" s="234">
        <f t="shared" si="26"/>
        <v>47.119139612211328</v>
      </c>
      <c r="S219" s="235">
        <f>P219-Q219</f>
        <v>1402207.91</v>
      </c>
      <c r="T219" s="239" t="s">
        <v>637</v>
      </c>
      <c r="U219" s="43" t="s">
        <v>636</v>
      </c>
      <c r="V219" s="13" t="s">
        <v>76</v>
      </c>
      <c r="W219" s="54" t="s">
        <v>84</v>
      </c>
      <c r="X219" s="13" t="s">
        <v>76</v>
      </c>
      <c r="Y219" s="127" t="s">
        <v>158</v>
      </c>
      <c r="Z219" s="55"/>
      <c r="AA219" s="21">
        <v>1</v>
      </c>
      <c r="AB219" s="21"/>
      <c r="AC219" s="74"/>
    </row>
    <row r="220" spans="1:30" ht="27.75" customHeight="1" x14ac:dyDescent="0.35">
      <c r="A220" s="13">
        <v>211</v>
      </c>
      <c r="B220" s="44" t="s">
        <v>56</v>
      </c>
      <c r="C220" s="44" t="s">
        <v>349</v>
      </c>
      <c r="D220" s="44" t="s">
        <v>350</v>
      </c>
      <c r="E220" s="44" t="s">
        <v>543</v>
      </c>
      <c r="F220" s="17" t="s">
        <v>858</v>
      </c>
      <c r="G220" s="56">
        <v>43525</v>
      </c>
      <c r="H220" s="232">
        <v>1</v>
      </c>
      <c r="I220" s="230">
        <v>344</v>
      </c>
      <c r="J220" s="230"/>
      <c r="K220" s="230"/>
      <c r="L220" s="230"/>
      <c r="M220" s="32"/>
      <c r="N220" s="32"/>
      <c r="O220" s="230" t="s">
        <v>512</v>
      </c>
      <c r="P220" s="239">
        <v>838422.8</v>
      </c>
      <c r="Q220" s="239">
        <v>319753.33</v>
      </c>
      <c r="R220" s="234">
        <f t="shared" si="26"/>
        <v>38.137480278446631</v>
      </c>
      <c r="S220" s="235">
        <f>P220-Q220</f>
        <v>518669.47000000003</v>
      </c>
      <c r="T220" s="239" t="s">
        <v>919</v>
      </c>
      <c r="U220" s="40" t="s">
        <v>920</v>
      </c>
      <c r="V220" s="13" t="s">
        <v>77</v>
      </c>
      <c r="W220" s="13" t="s">
        <v>84</v>
      </c>
      <c r="X220" s="13" t="s">
        <v>87</v>
      </c>
      <c r="Y220" s="126" t="s">
        <v>158</v>
      </c>
      <c r="Z220" s="20"/>
      <c r="AC220" s="74"/>
    </row>
    <row r="221" spans="1:30" ht="30" customHeight="1" x14ac:dyDescent="0.35">
      <c r="A221" s="13">
        <v>212</v>
      </c>
      <c r="B221" s="46" t="s">
        <v>46</v>
      </c>
      <c r="C221" s="317" t="s">
        <v>538</v>
      </c>
      <c r="D221" s="106" t="s">
        <v>539</v>
      </c>
      <c r="E221" s="44" t="s">
        <v>425</v>
      </c>
      <c r="F221" s="17"/>
      <c r="G221" s="107">
        <v>43525</v>
      </c>
      <c r="H221" s="233">
        <v>1</v>
      </c>
      <c r="I221" s="233">
        <v>170</v>
      </c>
      <c r="J221" s="233"/>
      <c r="K221" s="233"/>
      <c r="L221" s="230"/>
      <c r="M221" s="32"/>
      <c r="N221" s="32"/>
      <c r="O221" s="215"/>
      <c r="P221" s="242">
        <v>172381.16</v>
      </c>
      <c r="Q221" s="296">
        <v>17712.88</v>
      </c>
      <c r="R221" s="242">
        <f t="shared" si="26"/>
        <v>10.275415248394895</v>
      </c>
      <c r="S221" s="235">
        <f>P221-Q221</f>
        <v>154668.28</v>
      </c>
      <c r="T221" s="239"/>
      <c r="U221" s="43" t="s">
        <v>782</v>
      </c>
      <c r="V221" s="13" t="s">
        <v>76</v>
      </c>
      <c r="W221" s="13"/>
      <c r="X221" s="13" t="s">
        <v>76</v>
      </c>
      <c r="Y221" s="127" t="s">
        <v>542</v>
      </c>
      <c r="Z221" s="20"/>
      <c r="AB221" s="21"/>
      <c r="AC221" s="74"/>
    </row>
    <row r="222" spans="1:30" ht="30" customHeight="1" x14ac:dyDescent="0.35">
      <c r="A222" s="13">
        <v>213</v>
      </c>
      <c r="B222" s="46" t="s">
        <v>46</v>
      </c>
      <c r="C222" s="317" t="s">
        <v>538</v>
      </c>
      <c r="D222" s="106" t="s">
        <v>540</v>
      </c>
      <c r="E222" s="44" t="s">
        <v>425</v>
      </c>
      <c r="F222" s="17"/>
      <c r="G222" s="107">
        <v>43525</v>
      </c>
      <c r="H222" s="233">
        <v>1</v>
      </c>
      <c r="I222" s="233">
        <v>47</v>
      </c>
      <c r="J222" s="233"/>
      <c r="K222" s="233"/>
      <c r="L222" s="230"/>
      <c r="M222" s="32"/>
      <c r="N222" s="32"/>
      <c r="O222" s="215"/>
      <c r="P222" s="242">
        <v>43569.35</v>
      </c>
      <c r="Q222" s="296">
        <v>5169.8500000000004</v>
      </c>
      <c r="R222" s="242">
        <f t="shared" si="26"/>
        <v>11.865795565001545</v>
      </c>
      <c r="S222" s="235">
        <f>P222-Q222</f>
        <v>38399.5</v>
      </c>
      <c r="T222" s="239"/>
      <c r="U222" s="43" t="s">
        <v>783</v>
      </c>
      <c r="V222" s="13" t="s">
        <v>76</v>
      </c>
      <c r="W222" s="13"/>
      <c r="X222" s="13" t="s">
        <v>76</v>
      </c>
      <c r="Y222" s="127" t="s">
        <v>542</v>
      </c>
      <c r="Z222" s="20"/>
      <c r="AB222" s="21"/>
      <c r="AC222" s="74"/>
    </row>
    <row r="223" spans="1:30" ht="33" customHeight="1" x14ac:dyDescent="0.35">
      <c r="A223" s="13">
        <v>214</v>
      </c>
      <c r="B223" s="46" t="s">
        <v>46</v>
      </c>
      <c r="C223" s="317" t="s">
        <v>538</v>
      </c>
      <c r="D223" s="106" t="s">
        <v>541</v>
      </c>
      <c r="E223" s="44" t="s">
        <v>425</v>
      </c>
      <c r="F223" s="17"/>
      <c r="G223" s="107">
        <v>43525</v>
      </c>
      <c r="H223" s="233">
        <v>1</v>
      </c>
      <c r="I223" s="233">
        <v>81</v>
      </c>
      <c r="J223" s="233"/>
      <c r="K223" s="233"/>
      <c r="L223" s="230"/>
      <c r="M223" s="32"/>
      <c r="N223" s="32"/>
      <c r="O223" s="215" t="s">
        <v>453</v>
      </c>
      <c r="P223" s="242">
        <v>132314.32</v>
      </c>
      <c r="Q223" s="296">
        <v>14043.35</v>
      </c>
      <c r="R223" s="242">
        <f t="shared" si="26"/>
        <v>10.613628214995927</v>
      </c>
      <c r="S223" s="235">
        <f>P223-Q223</f>
        <v>118270.97</v>
      </c>
      <c r="T223" s="239"/>
      <c r="U223" s="43" t="s">
        <v>784</v>
      </c>
      <c r="V223" s="13" t="s">
        <v>76</v>
      </c>
      <c r="W223" s="13"/>
      <c r="X223" s="13" t="s">
        <v>76</v>
      </c>
      <c r="Y223" s="127" t="s">
        <v>542</v>
      </c>
      <c r="Z223" s="20"/>
      <c r="AB223" s="21"/>
      <c r="AC223" s="74"/>
    </row>
    <row r="224" spans="1:30" ht="30" customHeight="1" x14ac:dyDescent="0.35">
      <c r="A224" s="13">
        <v>215</v>
      </c>
      <c r="B224" s="46" t="s">
        <v>46</v>
      </c>
      <c r="C224" s="317" t="s">
        <v>602</v>
      </c>
      <c r="D224" s="106" t="s">
        <v>595</v>
      </c>
      <c r="E224" s="44" t="s">
        <v>425</v>
      </c>
      <c r="F224" s="17"/>
      <c r="G224" s="107">
        <v>43525</v>
      </c>
      <c r="H224" s="233">
        <v>1</v>
      </c>
      <c r="I224" s="233">
        <v>406</v>
      </c>
      <c r="J224" s="233"/>
      <c r="K224" s="233"/>
      <c r="L224" s="230"/>
      <c r="M224" s="32"/>
      <c r="N224" s="32"/>
      <c r="O224" s="215" t="s">
        <v>453</v>
      </c>
      <c r="P224" s="242">
        <v>1329694.29</v>
      </c>
      <c r="Q224" s="296">
        <v>392327.79</v>
      </c>
      <c r="R224" s="242"/>
      <c r="S224" s="235"/>
      <c r="T224" s="239"/>
      <c r="U224" s="149" t="s">
        <v>558</v>
      </c>
      <c r="V224" s="13" t="s">
        <v>77</v>
      </c>
      <c r="W224" s="13" t="s">
        <v>81</v>
      </c>
      <c r="X224" s="13" t="s">
        <v>87</v>
      </c>
      <c r="Y224" s="127" t="s">
        <v>542</v>
      </c>
      <c r="Z224" s="20"/>
      <c r="AB224" s="21"/>
      <c r="AC224" s="74"/>
    </row>
    <row r="225" spans="1:29" ht="30" customHeight="1" x14ac:dyDescent="0.35">
      <c r="A225" s="13">
        <v>216</v>
      </c>
      <c r="B225" s="46" t="s">
        <v>46</v>
      </c>
      <c r="C225" s="317" t="s">
        <v>602</v>
      </c>
      <c r="D225" s="106" t="s">
        <v>596</v>
      </c>
      <c r="E225" s="44" t="s">
        <v>425</v>
      </c>
      <c r="F225" s="17"/>
      <c r="G225" s="107">
        <v>43525</v>
      </c>
      <c r="H225" s="233">
        <v>1</v>
      </c>
      <c r="I225" s="233">
        <v>476</v>
      </c>
      <c r="J225" s="233"/>
      <c r="K225" s="233"/>
      <c r="L225" s="230"/>
      <c r="M225" s="32"/>
      <c r="N225" s="32"/>
      <c r="O225" s="215" t="s">
        <v>453</v>
      </c>
      <c r="P225" s="242">
        <v>1058158.8899999999</v>
      </c>
      <c r="Q225" s="296">
        <v>293522.32</v>
      </c>
      <c r="R225" s="242"/>
      <c r="S225" s="235"/>
      <c r="T225" s="311">
        <v>44537609.649999999</v>
      </c>
      <c r="U225" s="191" t="s">
        <v>764</v>
      </c>
      <c r="V225" s="13" t="s">
        <v>77</v>
      </c>
      <c r="W225" s="13" t="s">
        <v>81</v>
      </c>
      <c r="X225" s="13" t="s">
        <v>87</v>
      </c>
      <c r="Y225" s="127" t="s">
        <v>542</v>
      </c>
      <c r="Z225" s="20"/>
      <c r="AB225" s="21"/>
      <c r="AC225" s="74"/>
    </row>
    <row r="226" spans="1:29" ht="33" customHeight="1" x14ac:dyDescent="0.35">
      <c r="A226" s="13">
        <v>217</v>
      </c>
      <c r="B226" s="46" t="s">
        <v>46</v>
      </c>
      <c r="C226" s="317" t="s">
        <v>602</v>
      </c>
      <c r="D226" s="106" t="s">
        <v>597</v>
      </c>
      <c r="E226" s="44" t="s">
        <v>425</v>
      </c>
      <c r="F226" s="17"/>
      <c r="G226" s="107">
        <v>43525</v>
      </c>
      <c r="H226" s="233">
        <v>1</v>
      </c>
      <c r="I226" s="233">
        <v>272</v>
      </c>
      <c r="J226" s="233"/>
      <c r="K226" s="233"/>
      <c r="L226" s="230"/>
      <c r="M226" s="32"/>
      <c r="N226" s="32"/>
      <c r="O226" s="215" t="s">
        <v>453</v>
      </c>
      <c r="P226" s="242">
        <v>628389.4</v>
      </c>
      <c r="Q226" s="296">
        <v>151937.4</v>
      </c>
      <c r="R226" s="242"/>
      <c r="S226" s="235"/>
      <c r="T226" s="312"/>
      <c r="U226" s="192"/>
      <c r="V226" s="13" t="s">
        <v>77</v>
      </c>
      <c r="W226" s="13" t="s">
        <v>81</v>
      </c>
      <c r="X226" s="13" t="s">
        <v>87</v>
      </c>
      <c r="Y226" s="127" t="s">
        <v>542</v>
      </c>
      <c r="Z226" s="20"/>
      <c r="AB226" s="21"/>
      <c r="AC226" s="74"/>
    </row>
    <row r="227" spans="1:29" ht="30" customHeight="1" x14ac:dyDescent="0.35">
      <c r="A227" s="13">
        <v>218</v>
      </c>
      <c r="B227" s="46" t="s">
        <v>46</v>
      </c>
      <c r="C227" s="317" t="s">
        <v>602</v>
      </c>
      <c r="D227" s="106" t="s">
        <v>598</v>
      </c>
      <c r="E227" s="44" t="s">
        <v>425</v>
      </c>
      <c r="F227" s="17"/>
      <c r="G227" s="107">
        <v>43525</v>
      </c>
      <c r="H227" s="233">
        <v>1</v>
      </c>
      <c r="I227" s="233">
        <v>253</v>
      </c>
      <c r="J227" s="233"/>
      <c r="K227" s="233"/>
      <c r="L227" s="230"/>
      <c r="M227" s="32"/>
      <c r="N227" s="32"/>
      <c r="O227" s="215" t="s">
        <v>453</v>
      </c>
      <c r="P227" s="242">
        <v>641608.55000000005</v>
      </c>
      <c r="Q227" s="296">
        <v>144351.45000000001</v>
      </c>
      <c r="R227" s="242"/>
      <c r="S227" s="235"/>
      <c r="T227" s="313"/>
      <c r="U227" s="193"/>
      <c r="V227" s="13" t="s">
        <v>77</v>
      </c>
      <c r="W227" s="13" t="s">
        <v>81</v>
      </c>
      <c r="X227" s="13" t="s">
        <v>87</v>
      </c>
      <c r="Y227" s="127" t="s">
        <v>542</v>
      </c>
      <c r="Z227" s="20"/>
      <c r="AB227" s="21"/>
      <c r="AC227" s="74"/>
    </row>
    <row r="228" spans="1:29" ht="30" customHeight="1" x14ac:dyDescent="0.35">
      <c r="A228" s="13">
        <v>219</v>
      </c>
      <c r="B228" s="46" t="s">
        <v>46</v>
      </c>
      <c r="C228" s="317" t="s">
        <v>538</v>
      </c>
      <c r="D228" s="106" t="s">
        <v>568</v>
      </c>
      <c r="E228" s="44" t="s">
        <v>425</v>
      </c>
      <c r="F228" s="17"/>
      <c r="G228" s="107">
        <v>43525</v>
      </c>
      <c r="H228" s="233">
        <v>1</v>
      </c>
      <c r="I228" s="233">
        <v>15</v>
      </c>
      <c r="J228" s="233"/>
      <c r="K228" s="233"/>
      <c r="L228" s="230"/>
      <c r="M228" s="32"/>
      <c r="N228" s="32"/>
      <c r="O228" s="215" t="s">
        <v>453</v>
      </c>
      <c r="P228" s="242">
        <v>23354.9</v>
      </c>
      <c r="Q228" s="296">
        <v>5903.73</v>
      </c>
      <c r="R228" s="242"/>
      <c r="S228" s="235"/>
      <c r="T228" s="239"/>
      <c r="U228" s="40"/>
      <c r="V228" s="13" t="s">
        <v>76</v>
      </c>
      <c r="W228" s="13"/>
      <c r="X228" s="13" t="s">
        <v>76</v>
      </c>
      <c r="Y228" s="127" t="s">
        <v>542</v>
      </c>
      <c r="Z228" s="20"/>
      <c r="AB228" s="21"/>
      <c r="AC228" s="74"/>
    </row>
    <row r="229" spans="1:29" ht="33" customHeight="1" x14ac:dyDescent="0.35">
      <c r="A229" s="13">
        <v>220</v>
      </c>
      <c r="B229" s="169" t="s">
        <v>56</v>
      </c>
      <c r="C229" s="319" t="s">
        <v>599</v>
      </c>
      <c r="D229" s="106" t="s">
        <v>600</v>
      </c>
      <c r="E229" s="70" t="s">
        <v>451</v>
      </c>
      <c r="F229" s="16" t="s">
        <v>859</v>
      </c>
      <c r="G229" s="107">
        <v>43525</v>
      </c>
      <c r="H229" s="220">
        <v>1</v>
      </c>
      <c r="I229" s="220">
        <v>45</v>
      </c>
      <c r="J229" s="220"/>
      <c r="K229" s="220"/>
      <c r="L229" s="221"/>
      <c r="M229" s="88"/>
      <c r="N229" s="88"/>
      <c r="O229" s="231" t="s">
        <v>88</v>
      </c>
      <c r="P229" s="303">
        <v>70877.429999999993</v>
      </c>
      <c r="Q229" s="313">
        <v>43060.99</v>
      </c>
      <c r="R229" s="234">
        <f t="shared" ref="R229:R231" si="27">Q229/P229*100</f>
        <v>60.754163913674638</v>
      </c>
      <c r="S229" s="235">
        <f t="shared" ref="S229:S231" si="28">P229-Q229</f>
        <v>27816.439999999995</v>
      </c>
      <c r="T229" s="239" t="s">
        <v>641</v>
      </c>
      <c r="U229" s="43" t="s">
        <v>640</v>
      </c>
      <c r="V229" s="13"/>
      <c r="W229" s="54"/>
      <c r="X229" s="13" t="s">
        <v>87</v>
      </c>
      <c r="Y229" s="127" t="s">
        <v>536</v>
      </c>
      <c r="Z229" s="55"/>
      <c r="AB229" s="21"/>
      <c r="AC229" s="74"/>
    </row>
    <row r="230" spans="1:29" ht="30" customHeight="1" x14ac:dyDescent="0.35">
      <c r="A230" s="13">
        <v>221</v>
      </c>
      <c r="B230" s="169" t="s">
        <v>56</v>
      </c>
      <c r="C230" s="319" t="s">
        <v>28</v>
      </c>
      <c r="D230" s="106" t="s">
        <v>601</v>
      </c>
      <c r="E230" s="44" t="s">
        <v>543</v>
      </c>
      <c r="F230" s="16" t="s">
        <v>860</v>
      </c>
      <c r="G230" s="107">
        <v>43525</v>
      </c>
      <c r="H230" s="220">
        <v>1</v>
      </c>
      <c r="I230" s="220">
        <v>45</v>
      </c>
      <c r="J230" s="220"/>
      <c r="K230" s="220"/>
      <c r="L230" s="221"/>
      <c r="M230" s="88"/>
      <c r="N230" s="88"/>
      <c r="O230" s="231" t="s">
        <v>512</v>
      </c>
      <c r="P230" s="303">
        <v>93046.9</v>
      </c>
      <c r="Q230" s="313">
        <v>34504.43</v>
      </c>
      <c r="R230" s="313">
        <f t="shared" si="27"/>
        <v>37.082836719976704</v>
      </c>
      <c r="S230" s="235">
        <f t="shared" si="28"/>
        <v>58542.469999999994</v>
      </c>
      <c r="T230" s="313" t="s">
        <v>639</v>
      </c>
      <c r="U230" s="193" t="s">
        <v>638</v>
      </c>
      <c r="V230" s="54"/>
      <c r="W230" s="54"/>
      <c r="X230" s="13" t="s">
        <v>87</v>
      </c>
      <c r="Y230" s="127" t="s">
        <v>536</v>
      </c>
      <c r="Z230" s="55"/>
      <c r="AB230" s="21"/>
      <c r="AC230" s="74"/>
    </row>
    <row r="231" spans="1:29" ht="30" customHeight="1" x14ac:dyDescent="0.35">
      <c r="A231" s="13">
        <v>222</v>
      </c>
      <c r="B231" s="169" t="s">
        <v>56</v>
      </c>
      <c r="C231" s="319" t="s">
        <v>58</v>
      </c>
      <c r="D231" s="91" t="s">
        <v>550</v>
      </c>
      <c r="E231" s="70" t="s">
        <v>451</v>
      </c>
      <c r="F231" s="16" t="s">
        <v>861</v>
      </c>
      <c r="G231" s="99">
        <v>43525</v>
      </c>
      <c r="H231" s="226">
        <v>1</v>
      </c>
      <c r="I231" s="221">
        <v>144</v>
      </c>
      <c r="J231" s="221"/>
      <c r="K231" s="221"/>
      <c r="L231" s="221"/>
      <c r="M231" s="88"/>
      <c r="N231" s="88"/>
      <c r="O231" s="231" t="s">
        <v>512</v>
      </c>
      <c r="P231" s="303">
        <v>460199.82</v>
      </c>
      <c r="Q231" s="313">
        <v>251037.82</v>
      </c>
      <c r="R231" s="313">
        <f t="shared" si="27"/>
        <v>54.549743196335889</v>
      </c>
      <c r="S231" s="235">
        <f t="shared" si="28"/>
        <v>209162</v>
      </c>
      <c r="T231" s="313" t="s">
        <v>624</v>
      </c>
      <c r="U231" s="193" t="s">
        <v>623</v>
      </c>
      <c r="V231" s="316" t="s">
        <v>77</v>
      </c>
      <c r="W231" s="54"/>
      <c r="X231" s="13" t="s">
        <v>87</v>
      </c>
      <c r="Y231" s="127" t="s">
        <v>158</v>
      </c>
      <c r="Z231" s="55"/>
      <c r="AB231" s="21"/>
      <c r="AC231" s="74"/>
    </row>
    <row r="232" spans="1:29" ht="33" customHeight="1" x14ac:dyDescent="0.35">
      <c r="A232" s="13">
        <v>223</v>
      </c>
      <c r="B232" s="46" t="s">
        <v>483</v>
      </c>
      <c r="C232" s="317" t="s">
        <v>85</v>
      </c>
      <c r="D232" s="151" t="s">
        <v>771</v>
      </c>
      <c r="E232" s="17" t="s">
        <v>454</v>
      </c>
      <c r="F232" s="121" t="s">
        <v>927</v>
      </c>
      <c r="G232" s="99">
        <v>43525</v>
      </c>
      <c r="H232" s="226">
        <v>1</v>
      </c>
      <c r="I232" s="221">
        <v>128</v>
      </c>
      <c r="J232" s="221"/>
      <c r="K232" s="221"/>
      <c r="L232" s="221"/>
      <c r="M232" s="88"/>
      <c r="N232" s="88"/>
      <c r="O232" s="33" t="s">
        <v>453</v>
      </c>
      <c r="P232" s="321">
        <v>227772.04</v>
      </c>
      <c r="Q232" s="321">
        <v>53426.05</v>
      </c>
      <c r="R232" s="243">
        <f>Q232/P232*100</f>
        <v>23.455929884985004</v>
      </c>
      <c r="S232" s="244">
        <f>P232-Q232</f>
        <v>174345.99</v>
      </c>
      <c r="T232" s="313"/>
      <c r="U232" s="193"/>
      <c r="V232" s="316"/>
      <c r="W232" s="54"/>
      <c r="X232" s="13" t="s">
        <v>76</v>
      </c>
      <c r="Y232" s="124" t="s">
        <v>164</v>
      </c>
      <c r="Z232" s="55"/>
      <c r="AB232" s="21"/>
      <c r="AC232" s="74"/>
    </row>
    <row r="233" spans="1:29" ht="30" customHeight="1" x14ac:dyDescent="0.35">
      <c r="A233" s="13">
        <v>224</v>
      </c>
      <c r="B233" s="46" t="s">
        <v>483</v>
      </c>
      <c r="C233" s="317" t="s">
        <v>85</v>
      </c>
      <c r="D233" s="104" t="s">
        <v>772</v>
      </c>
      <c r="E233" s="17" t="s">
        <v>454</v>
      </c>
      <c r="F233" s="203" t="s">
        <v>928</v>
      </c>
      <c r="G233" s="99">
        <v>43525</v>
      </c>
      <c r="H233" s="226">
        <v>1</v>
      </c>
      <c r="I233" s="221">
        <v>55</v>
      </c>
      <c r="J233" s="221"/>
      <c r="K233" s="221"/>
      <c r="L233" s="221"/>
      <c r="M233" s="88"/>
      <c r="N233" s="88"/>
      <c r="O233" s="33" t="s">
        <v>453</v>
      </c>
      <c r="P233" s="321">
        <v>337651.46</v>
      </c>
      <c r="Q233" s="321">
        <v>56683.53</v>
      </c>
      <c r="R233" s="243"/>
      <c r="S233" s="244"/>
      <c r="T233" s="313"/>
      <c r="U233" s="193"/>
      <c r="V233" s="316"/>
      <c r="W233" s="54"/>
      <c r="X233" s="13" t="s">
        <v>76</v>
      </c>
      <c r="Y233" s="124" t="s">
        <v>164</v>
      </c>
      <c r="Z233" s="55"/>
      <c r="AB233" s="21"/>
      <c r="AC233" s="74"/>
    </row>
    <row r="234" spans="1:29" ht="30" customHeight="1" x14ac:dyDescent="0.35">
      <c r="A234" s="13">
        <v>225</v>
      </c>
      <c r="B234" s="46" t="s">
        <v>483</v>
      </c>
      <c r="C234" s="317" t="s">
        <v>85</v>
      </c>
      <c r="D234" s="104" t="s">
        <v>773</v>
      </c>
      <c r="E234" s="17" t="s">
        <v>454</v>
      </c>
      <c r="F234" s="203" t="s">
        <v>928</v>
      </c>
      <c r="G234" s="99">
        <v>43525</v>
      </c>
      <c r="H234" s="226">
        <v>1</v>
      </c>
      <c r="I234" s="221">
        <v>69</v>
      </c>
      <c r="J234" s="221"/>
      <c r="K234" s="221"/>
      <c r="L234" s="221"/>
      <c r="M234" s="88"/>
      <c r="N234" s="88"/>
      <c r="O234" s="33" t="s">
        <v>453</v>
      </c>
      <c r="P234" s="321"/>
      <c r="Q234" s="321"/>
      <c r="R234" s="243"/>
      <c r="S234" s="244"/>
      <c r="T234" s="313"/>
      <c r="U234" s="193"/>
      <c r="V234" s="316"/>
      <c r="W234" s="54"/>
      <c r="X234" s="13" t="s">
        <v>76</v>
      </c>
      <c r="Y234" s="124" t="s">
        <v>164</v>
      </c>
      <c r="Z234" s="55"/>
      <c r="AB234" s="21"/>
      <c r="AC234" s="74"/>
    </row>
    <row r="235" spans="1:29" ht="33" customHeight="1" x14ac:dyDescent="0.35">
      <c r="A235" s="13">
        <v>226</v>
      </c>
      <c r="B235" s="46" t="s">
        <v>483</v>
      </c>
      <c r="C235" s="317" t="s">
        <v>85</v>
      </c>
      <c r="D235" s="104" t="s">
        <v>774</v>
      </c>
      <c r="E235" s="17" t="s">
        <v>454</v>
      </c>
      <c r="F235" s="121" t="s">
        <v>929</v>
      </c>
      <c r="G235" s="99">
        <v>43525</v>
      </c>
      <c r="H235" s="226">
        <v>1</v>
      </c>
      <c r="I235" s="221">
        <v>70</v>
      </c>
      <c r="J235" s="221"/>
      <c r="K235" s="221"/>
      <c r="L235" s="221"/>
      <c r="M235" s="88"/>
      <c r="N235" s="88"/>
      <c r="O235" s="33" t="s">
        <v>453</v>
      </c>
      <c r="P235" s="321">
        <v>266903.40000000002</v>
      </c>
      <c r="Q235" s="321">
        <v>42703.77</v>
      </c>
      <c r="R235" s="243"/>
      <c r="S235" s="244"/>
      <c r="T235" s="313"/>
      <c r="U235" s="193"/>
      <c r="V235" s="316"/>
      <c r="W235" s="54"/>
      <c r="X235" s="13" t="s">
        <v>76</v>
      </c>
      <c r="Y235" s="124" t="s">
        <v>164</v>
      </c>
      <c r="Z235" s="55"/>
      <c r="AB235" s="21"/>
      <c r="AC235" s="74"/>
    </row>
    <row r="236" spans="1:29" ht="30" customHeight="1" x14ac:dyDescent="0.35">
      <c r="A236" s="13">
        <v>227</v>
      </c>
      <c r="B236" s="169" t="s">
        <v>56</v>
      </c>
      <c r="C236" s="319" t="s">
        <v>739</v>
      </c>
      <c r="D236" s="91" t="s">
        <v>631</v>
      </c>
      <c r="E236" s="70" t="s">
        <v>543</v>
      </c>
      <c r="F236" s="16" t="s">
        <v>948</v>
      </c>
      <c r="G236" s="87">
        <v>43525</v>
      </c>
      <c r="H236" s="226">
        <v>1</v>
      </c>
      <c r="I236" s="221">
        <v>145</v>
      </c>
      <c r="J236" s="221"/>
      <c r="K236" s="221"/>
      <c r="L236" s="221">
        <v>0</v>
      </c>
      <c r="M236" s="88"/>
      <c r="N236" s="88"/>
      <c r="O236" s="231" t="s">
        <v>512</v>
      </c>
      <c r="P236" s="313">
        <v>249987.28</v>
      </c>
      <c r="Q236" s="243"/>
      <c r="R236" s="299">
        <f>Q236/P236*100</f>
        <v>0</v>
      </c>
      <c r="S236" s="235">
        <f>P236-Q236</f>
        <v>249987.28</v>
      </c>
      <c r="T236" s="305" t="s">
        <v>630</v>
      </c>
      <c r="U236" s="193" t="s">
        <v>629</v>
      </c>
      <c r="V236" s="316" t="s">
        <v>77</v>
      </c>
      <c r="W236" s="54" t="s">
        <v>84</v>
      </c>
      <c r="X236" s="54" t="s">
        <v>76</v>
      </c>
      <c r="Y236" s="120" t="s">
        <v>159</v>
      </c>
      <c r="Z236" s="55"/>
      <c r="AB236" s="21"/>
      <c r="AC236" s="74"/>
    </row>
    <row r="237" spans="1:29" ht="30" customHeight="1" x14ac:dyDescent="0.35">
      <c r="A237" s="13">
        <v>228</v>
      </c>
      <c r="B237" s="169" t="s">
        <v>56</v>
      </c>
      <c r="C237" s="319" t="s">
        <v>739</v>
      </c>
      <c r="D237" s="91" t="s">
        <v>632</v>
      </c>
      <c r="E237" s="70" t="s">
        <v>543</v>
      </c>
      <c r="F237" s="16" t="s">
        <v>949</v>
      </c>
      <c r="G237" s="87">
        <v>43525</v>
      </c>
      <c r="H237" s="226">
        <v>1</v>
      </c>
      <c r="I237" s="221">
        <v>145</v>
      </c>
      <c r="J237" s="221"/>
      <c r="K237" s="221"/>
      <c r="L237" s="221">
        <v>0</v>
      </c>
      <c r="M237" s="88"/>
      <c r="N237" s="88"/>
      <c r="O237" s="231" t="s">
        <v>512</v>
      </c>
      <c r="P237" s="313">
        <v>239732.7</v>
      </c>
      <c r="Q237" s="243"/>
      <c r="R237" s="299">
        <f>Q237/P237*100</f>
        <v>0</v>
      </c>
      <c r="S237" s="235">
        <f>P237-Q237</f>
        <v>239732.7</v>
      </c>
      <c r="T237" s="310"/>
      <c r="U237" s="193" t="s">
        <v>629</v>
      </c>
      <c r="V237" s="316" t="s">
        <v>77</v>
      </c>
      <c r="W237" s="54" t="s">
        <v>84</v>
      </c>
      <c r="X237" s="54" t="s">
        <v>76</v>
      </c>
      <c r="Y237" s="120" t="s">
        <v>159</v>
      </c>
      <c r="Z237" s="55"/>
      <c r="AB237" s="21"/>
      <c r="AC237" s="74"/>
    </row>
    <row r="238" spans="1:29" ht="33" customHeight="1" x14ac:dyDescent="0.35">
      <c r="A238" s="13">
        <v>229</v>
      </c>
      <c r="B238" s="169" t="s">
        <v>56</v>
      </c>
      <c r="C238" s="319" t="s">
        <v>739</v>
      </c>
      <c r="D238" s="91" t="s">
        <v>633</v>
      </c>
      <c r="E238" s="70" t="s">
        <v>543</v>
      </c>
      <c r="F238" s="16" t="s">
        <v>950</v>
      </c>
      <c r="G238" s="87">
        <v>43525</v>
      </c>
      <c r="H238" s="226">
        <v>1</v>
      </c>
      <c r="I238" s="221">
        <v>96</v>
      </c>
      <c r="J238" s="221"/>
      <c r="K238" s="221"/>
      <c r="L238" s="221">
        <v>0</v>
      </c>
      <c r="M238" s="88"/>
      <c r="N238" s="88"/>
      <c r="O238" s="231" t="s">
        <v>512</v>
      </c>
      <c r="P238" s="313">
        <v>171741.63</v>
      </c>
      <c r="Q238" s="243"/>
      <c r="R238" s="299">
        <f>Q238/P238*100</f>
        <v>0</v>
      </c>
      <c r="S238" s="235">
        <f>P238-Q238</f>
        <v>171741.63</v>
      </c>
      <c r="T238" s="310"/>
      <c r="U238" s="193" t="s">
        <v>629</v>
      </c>
      <c r="V238" s="316" t="s">
        <v>77</v>
      </c>
      <c r="W238" s="54" t="s">
        <v>84</v>
      </c>
      <c r="X238" s="54" t="s">
        <v>76</v>
      </c>
      <c r="Y238" s="120" t="s">
        <v>159</v>
      </c>
      <c r="Z238" s="55"/>
      <c r="AB238" s="21"/>
      <c r="AC238" s="74"/>
    </row>
    <row r="239" spans="1:29" ht="30" customHeight="1" x14ac:dyDescent="0.35">
      <c r="A239" s="13">
        <v>230</v>
      </c>
      <c r="B239" s="169" t="s">
        <v>56</v>
      </c>
      <c r="C239" s="319" t="s">
        <v>739</v>
      </c>
      <c r="D239" s="91" t="s">
        <v>634</v>
      </c>
      <c r="E239" s="70" t="s">
        <v>543</v>
      </c>
      <c r="F239" s="16" t="s">
        <v>951</v>
      </c>
      <c r="G239" s="87">
        <v>43525</v>
      </c>
      <c r="H239" s="226">
        <v>1</v>
      </c>
      <c r="I239" s="221">
        <v>94</v>
      </c>
      <c r="J239" s="221"/>
      <c r="K239" s="221"/>
      <c r="L239" s="221">
        <v>0</v>
      </c>
      <c r="M239" s="88"/>
      <c r="N239" s="88"/>
      <c r="O239" s="231" t="s">
        <v>512</v>
      </c>
      <c r="P239" s="313">
        <v>188649.9</v>
      </c>
      <c r="Q239" s="243"/>
      <c r="R239" s="299">
        <f>Q239/P239*100</f>
        <v>0</v>
      </c>
      <c r="S239" s="235">
        <f>P239-Q239</f>
        <v>188649.9</v>
      </c>
      <c r="T239" s="310"/>
      <c r="U239" s="193" t="s">
        <v>629</v>
      </c>
      <c r="V239" s="316" t="s">
        <v>77</v>
      </c>
      <c r="W239" s="54" t="s">
        <v>84</v>
      </c>
      <c r="X239" s="54" t="s">
        <v>76</v>
      </c>
      <c r="Y239" s="120" t="s">
        <v>159</v>
      </c>
      <c r="Z239" s="55"/>
      <c r="AB239" s="21"/>
      <c r="AC239" s="74"/>
    </row>
    <row r="240" spans="1:29" ht="30" customHeight="1" x14ac:dyDescent="0.35">
      <c r="A240" s="13">
        <v>231</v>
      </c>
      <c r="B240" s="169" t="s">
        <v>56</v>
      </c>
      <c r="C240" s="319" t="s">
        <v>739</v>
      </c>
      <c r="D240" s="91" t="s">
        <v>635</v>
      </c>
      <c r="E240" s="70" t="s">
        <v>543</v>
      </c>
      <c r="F240" s="16" t="s">
        <v>952</v>
      </c>
      <c r="G240" s="87">
        <v>43525</v>
      </c>
      <c r="H240" s="226">
        <v>1</v>
      </c>
      <c r="I240" s="221">
        <v>142</v>
      </c>
      <c r="J240" s="221"/>
      <c r="K240" s="221"/>
      <c r="L240" s="221">
        <v>0</v>
      </c>
      <c r="M240" s="88"/>
      <c r="N240" s="88"/>
      <c r="O240" s="231" t="s">
        <v>512</v>
      </c>
      <c r="P240" s="313">
        <v>276969.75</v>
      </c>
      <c r="Q240" s="243"/>
      <c r="R240" s="299">
        <f>Q240/P240*100</f>
        <v>0</v>
      </c>
      <c r="S240" s="235">
        <f>P240-Q240</f>
        <v>276969.75</v>
      </c>
      <c r="T240" s="306"/>
      <c r="U240" s="193" t="s">
        <v>629</v>
      </c>
      <c r="V240" s="316" t="s">
        <v>77</v>
      </c>
      <c r="W240" s="54" t="s">
        <v>84</v>
      </c>
      <c r="X240" s="54" t="s">
        <v>76</v>
      </c>
      <c r="Y240" s="120" t="s">
        <v>159</v>
      </c>
      <c r="Z240" s="55"/>
      <c r="AB240" s="21"/>
      <c r="AC240" s="74"/>
    </row>
    <row r="241" spans="1:29" ht="33" customHeight="1" x14ac:dyDescent="0.35">
      <c r="A241" s="13">
        <v>232</v>
      </c>
      <c r="B241" s="169" t="s">
        <v>46</v>
      </c>
      <c r="C241" s="319" t="s">
        <v>743</v>
      </c>
      <c r="D241" s="145" t="s">
        <v>762</v>
      </c>
      <c r="E241" s="70" t="s">
        <v>425</v>
      </c>
      <c r="F241" s="16"/>
      <c r="G241" s="87">
        <v>43525</v>
      </c>
      <c r="H241" s="226">
        <v>1</v>
      </c>
      <c r="I241" s="221">
        <v>281</v>
      </c>
      <c r="J241" s="221"/>
      <c r="K241" s="221"/>
      <c r="L241" s="221"/>
      <c r="M241" s="88"/>
      <c r="N241" s="88"/>
      <c r="O241" s="215" t="s">
        <v>453</v>
      </c>
      <c r="P241" s="243">
        <v>731954.68</v>
      </c>
      <c r="Q241" s="297">
        <v>278440.8</v>
      </c>
      <c r="R241" s="243"/>
      <c r="S241" s="244"/>
      <c r="T241" s="306">
        <v>6060958.6299999999</v>
      </c>
      <c r="U241" s="193" t="s">
        <v>746</v>
      </c>
      <c r="V241" s="316" t="s">
        <v>77</v>
      </c>
      <c r="W241" s="54" t="s">
        <v>84</v>
      </c>
      <c r="X241" s="54" t="s">
        <v>87</v>
      </c>
      <c r="Y241" s="120" t="s">
        <v>162</v>
      </c>
      <c r="Z241" s="55"/>
      <c r="AB241" s="21"/>
      <c r="AC241" s="74"/>
    </row>
    <row r="242" spans="1:29" ht="30" customHeight="1" x14ac:dyDescent="0.25">
      <c r="A242" s="345"/>
      <c r="B242" s="346"/>
      <c r="C242" s="346"/>
      <c r="D242" s="346"/>
      <c r="E242" s="346"/>
      <c r="F242" s="346"/>
      <c r="G242" s="346"/>
      <c r="H242" s="346"/>
      <c r="I242" s="346"/>
      <c r="J242" s="346"/>
      <c r="K242" s="346"/>
      <c r="L242" s="346"/>
      <c r="M242" s="346"/>
      <c r="N242" s="346"/>
      <c r="O242" s="346"/>
      <c r="P242" s="346"/>
      <c r="Q242" s="346"/>
      <c r="R242" s="346"/>
      <c r="S242" s="346"/>
      <c r="T242" s="346"/>
      <c r="U242" s="346"/>
      <c r="V242" s="346"/>
      <c r="W242" s="346"/>
      <c r="X242" s="346"/>
      <c r="Y242" s="346"/>
      <c r="Z242" s="347"/>
    </row>
    <row r="243" spans="1:29" ht="17.25" customHeight="1" x14ac:dyDescent="0.25">
      <c r="A243" s="13"/>
      <c r="B243" s="317"/>
      <c r="C243" s="317"/>
      <c r="D243" s="314" t="s">
        <v>790</v>
      </c>
      <c r="E243" s="117"/>
      <c r="F243" s="117"/>
      <c r="G243" s="59"/>
      <c r="H243" s="248">
        <f>H10+H11+H29+H30+H31+H32+H33+H34+H39+H57+H58+H59+H60+H61+H62+H63+H64+H65+H66+H67+H68+H69+H80+H81+H82+H83+H84+H85+H86+H87+H88+H91+H92+H102+H112+H113+H114+H115+H116+H117+H118+H119+H120+H121+H125+H133+H219+H221+H222+H223+H228+H232+H233+H234+H235+H236+H237+H238+H239+H240</f>
        <v>172</v>
      </c>
      <c r="I243" s="248">
        <f>I10+I11+I29+I30+I31+I32+I33+I34+I39+I57+I58+I59+I60+I61+I62+I63+I64+I65+I66+I67+I68+I69+I80+I81+I82+I83+I84+I85+I86+I87+I88+I91+I92+I102+I112+I113+I114+I115+I116+I117+I118+I119+I120+I121+I125+I133+I219+I221+I222+I223+I228+I232+I233+I234+I235+I236+I237+I238+I239+I240</f>
        <v>12032</v>
      </c>
      <c r="J243" s="248">
        <f>J10+J11+J29+J30+J31+J32+J33+J34+J39+J57+J58+J59+J60+J61+J62+J63+J64+J65+J66+J67+J68+J69+J80+J81+J82+J83+J84+J85+J86+J87+J88+J91+J92+J102+J112+J113+J114+J115+J116+J117+J118+J119+J120+J121+J125+J133+J219</f>
        <v>0</v>
      </c>
      <c r="K243" s="248">
        <f>K10+K11+K29+K30+K31+K32+K33+K34+K39+K57+K58+K59+K60+K61+K62+K63+K64+K65+K66+K67+K68+K69+K80+K81+K82+K83+K84+K85+K86+K87+K88+K91+K92+K102+K112+K113+K114+K115+K116+K117+K118+K119+K120+K121+K125+K133+K219</f>
        <v>0</v>
      </c>
      <c r="L243" s="248">
        <f>L10+L11+L29+L30+L31+L32+L33+L34+L39+L57+L58+L59+L60+L61+L62+L63+L64+L65+L66+L67+L68+L69+L80+L81+L82+L83+L84+L85+L86+L87+L88+L91+L92+L102+L112+L113+L114+L115+L116+L117+L118+L119+L120+L121+L125+L133+L219</f>
        <v>25</v>
      </c>
      <c r="M243" s="248">
        <f>M10+M11+M29+M30+M31+M32+M33+M34+M39+M57+M58+M59+M60+M61+M62+M63+M64+M65+M66+M67+M68+M69+M80+M81+M82+M83+M84+M85+M86+M87+M88+M91+M92+M102+M112+M113+M114+M115+M116+M117+M118+M119+M120+M121+M125+M133+M219</f>
        <v>0</v>
      </c>
      <c r="N243" s="248">
        <f>N10+N11+N29+N30+N31+N32+N33+N34+N39+N57+N58+N59+N60+N61+N62+N63+N64+N65+N66+N67+N68+N69+N80+N81+N82+N83+N84+N85+N86+N87+N88+N91+N92+N102+N112+N113+N114+N115+N116+N117+N118+N119+N120+N121+N125+N133+N219</f>
        <v>0</v>
      </c>
      <c r="O243" s="245"/>
      <c r="P243" s="253">
        <f>P10+P11+P29+P30+P31+P32+P33+P34+P39+P57+P58+P59+P60+P61+P62+P63+P64+P65+P66+P67+P68+P69+P80+P81+P82+P83+P84+P85+P86+P87+P88+P91+P92+P102+P112+P113+P114+P115+P116+P117+P118+P119+P120+P121+P125+P133+P219+P221+P222+P223+P228+P232+P233+P234+P235+P236+P237+P238+P239+P240+P8+P7+P9</f>
        <v>118713812.56999996</v>
      </c>
      <c r="Q243" s="253">
        <f>Q10+Q11+Q29+Q30+Q31+Q32+Q33+Q34+Q39+Q57+Q58+Q59+Q60+Q61+Q62+Q63+Q64+Q65+Q66+Q67+Q68+Q69+Q80+Q81+Q82+Q83+Q84+Q85+Q86+Q87+Q88+Q91+Q92+Q102+Q112+Q113+Q114+Q115+Q116+Q117+Q118+Q119+Q120+Q121+Q125+Q133+Q219+Q221+Q222+Q223+Q228+Q232+Q233+Q234+Q235+Q236+Q237+Q238+Q239+Q240+Q7</f>
        <v>84210721.049999967</v>
      </c>
      <c r="R243" s="253">
        <f>Q243/P243*100</f>
        <v>70.935908153353978</v>
      </c>
      <c r="S243" s="253">
        <f>S10+S11+S29+S30+S31+S32+S33+S34+S39+S57+S58+S59+S60+S61+S62+S63+S64+S65+S66+S67+S68+S69+S80+S81+S82+S83+S84+S85+S86+S87+S88+S91+S92+S102+S112+S113+S114+S115+S116+S117+S118+S119+S120+S121+S125+S133+S219+S221+S222+S223+S228+S232+S233+S234+S235+S236+S237+S238+S239+S240+S7</f>
        <v>33980472.790000007</v>
      </c>
      <c r="T243" s="162"/>
      <c r="U243" s="118"/>
      <c r="V243" s="45"/>
      <c r="W243" s="45"/>
      <c r="X243" s="45"/>
      <c r="Y243" s="116"/>
      <c r="Z243" s="20"/>
      <c r="AB243" s="287"/>
    </row>
    <row r="244" spans="1:29" ht="29.25" customHeight="1" x14ac:dyDescent="0.25">
      <c r="A244" s="13"/>
      <c r="B244" s="317"/>
      <c r="C244" s="317"/>
      <c r="D244" s="314" t="s">
        <v>791</v>
      </c>
      <c r="E244" s="314"/>
      <c r="F244" s="117"/>
      <c r="G244" s="59"/>
      <c r="H244" s="248">
        <f>H12+H13+H14+H15+H16+H17+H18+H19+H20+H21+H22+H23+H24+H25+H26+H27+H28+H35+H36+H37+H38+H40+H41+H42+H43+H44+H45+H46+H47+H48+H49+H50+H51+H52+H53+H54+H55+H56+H70+H71+H72+H73+H74+H75+H76+H77+H78+H79+H89+H90+H93+H94+H95+H96+H97+H99+H98+H100+H101+H103+H104+H105+H106+H107+H108+H109+H110+H111+H122+H123+H124+H126+H127+H128+H129+H130+H131+H132+H134+H135+H136+H137+H138+H139+H140+H141+H142+H143+H144+H145+H146+H147+H148+H149+H150+H151+H152+H153+H154+H155+H156+H157+H158+H159+H160+H161+H162+H163+H164+H165+H166+H167+H168+H169+H170+H171+H172+H173+H174+H175+H176+H177+H178+H179+H180+H181+H182+H183+H184+H185+H186+H187+H188+H189+H190+H191+H192+H193+H194+H195+H196+H197+H198+H199+H200+H201+H202+H203+H204+H205+H206+H207+H209+H208+H210+H211+H212+H213+H214+H215+H216+H217+H218+H220+H224+H225+H226+H227+H229+H230+H231+H241</f>
        <v>173</v>
      </c>
      <c r="I244" s="248">
        <f>I12+I13+I14+I15+I16+I17+I18+I19+I20+I21+I22+I23+I24+I25+I26+I27+I28+I35+I36+I37+I38+I40+I41+I42+I43+I44+I45+I46+I47+I48+I49+I50+I51+I52+I53+I54+I55+I56+I70+I71+I72+I73+I74+I75+I76+I77+I78+I79+I89+I90+I93+I94+I95+I96+I97+I99+I98+I100+I101+I103+I104+I105+I106+I107+I108+I109+I110+I111+I122+I123+I124+I126+I127+I128+I129+I130+I131+I132+I134+I135+I136+I137+I138+I139+I140+I141+I142+I143+I144+I145+I146+I147+I148+I149+I150+I151+I152+I153+I154+I155+I156+I157+I158+I159+I160+I161+I162+I163+I164+I165+I166+I167+I168+I169+I170+I171+I172+I173+I174+I175+I176+I177+I178+I179+I180+I181+I182+I183+I184+I185+I186+I187+I188+I189+I190+I191+I192+I193+I194+I195+I196+I197+I198+I199+I200+I201+I202+I203+I204+I205+I206+I207+I209+I208+I210+I211+I212+I213+I214+I215+I216+I217+I218+I220+I224+I225+I226+I227+I229+I230+I231+I241</f>
        <v>21913</v>
      </c>
      <c r="J244" s="248"/>
      <c r="K244" s="248"/>
      <c r="L244" s="249"/>
      <c r="M244" s="249"/>
      <c r="N244" s="249"/>
      <c r="O244" s="246"/>
      <c r="P244" s="253">
        <f>P12+P13+P14+P15+P16+P17+P18+P19+P20+P21+P22+P23+P24+P25+P26+P27+P28+P35+P36+P37+P38+P40+P41+P42+P43+P44+P45+P46+P47+P48+P49+P50+P51+P52+P53+P54+P55+P56+P70+P71+P72+P73+P74+P75+P76+P77+P78+P79+P89+P90+P93+P94+P95+P96+P97+P99+P98+P100+P101+P103+P104+P105+P106+P107+P108+P109+P110+P111+P122+P123+P124+P126+P127+P128+P129+P130+P131+P132+P134+P135+P136+P137+P138+P139+P140+P141+P142+P143+P144+P145+P146+P147+P148+P149+P150+P151+P152+P153+P154+P155+P156+P157+P158+P159+P160+P161+P162+P163+P164+P165+P166+P167+P168+P169+P170+P171+P172+P173+P174+P175+P176+P177+P178+P179+P180+P181+P182+P183+P184+P185+P186+P187+P188+P189+P190+P191+P192+P193+P194+P195+P196+P197+P198+P199+P200+P201+P202+P203+P204+P205+P206+P207+P209+P208+P210+P211+P212+P213+P214+P215+P216+P217+P218+P220+P224+P225+P226+P227+P229+P230+P231+P241</f>
        <v>205148472.69399998</v>
      </c>
      <c r="Q244" s="253">
        <f>Q12+Q13+Q14+Q15+Q16+Q17+Q18+Q19+Q20+Q21+Q22+Q23+Q24+Q25+Q26+Q27+Q28+Q35+Q36+Q37+Q38+Q40+Q41+Q42+Q43+Q44+Q45+Q46+Q47+Q48+Q49+Q50+Q51+Q52+Q53+Q54+Q55+Q56+Q70+Q71+Q72+Q73+Q74+Q75+Q76+Q77+Q78+Q79+Q89+Q90+Q93+Q94+Q95+Q96+Q97+Q99+Q98+Q100+Q101+Q103+Q104+Q105+Q106+Q107+Q108+Q109+Q110+Q111+Q122+Q123+Q124+Q126+Q127+Q128+Q129+Q130+Q131+Q132+Q134+Q135+Q136+Q137+Q138+Q139+Q140+Q141+Q142+Q143+Q144+Q145+Q146+Q147+Q148+Q149+Q150+Q151+Q152+Q153+Q154+Q155+Q156+Q157+Q158+Q159+Q160+Q161+Q162+Q163+Q164+Q165+Q166+Q167+Q168+Q169+Q170+Q171+Q172+Q173+Q174+Q175+Q176+Q177+Q178+Q179+Q180+Q181+Q182+Q183+Q184+Q185+Q186+Q187+Q188+Q189+Q190+Q191+Q192+Q193+Q194+Q195+Q196+Q197+Q198+Q199+Q200+Q201+Q202+Q203+Q204+Q205+Q206+Q207+Q209+Q208+Q210+Q211+Q212+Q213+Q214+Q215+Q216+Q217+Q218+Q220+Q224+Q225+Q226+Q227+Q229+Q230+Q231+Q241</f>
        <v>149088451.83000007</v>
      </c>
      <c r="R244" s="253">
        <f>Q244/P244*100</f>
        <v>72.67343981272569</v>
      </c>
      <c r="S244" s="253">
        <f>S12+S13+S14+S15+S16+S17+S18+S19+S20+S21+S22+S23+S24+S25+S26+S27+S28+S35+S36+S37+S38+S40+S41+S42+S43+S44+S45+S46+S47+S48+S49+S50+S51+S52+S53+S54+S55+S56+S70+S71+S72+S73+S74+S75+S76+S77+S78+S79+S89+S90+S93+S94+S95+S96+S97+S99+S98+S100+S101+S103+S104+S105+S106+S107+S108+S109+S110+S111+S122+S123+S124+S126+S127+S128+S129+S130+S131+S132+S134+S135+S136+S137+S138+S139+S140+S141+S142+S143+S144+S145+S146+S147+S148+S149+S150+S151+S152+S153+S154+S155+S156+S157+S158+S159+S160+S161+S162+S163+S164+S165+S166+S167+S168+S169+S170+S171+S172+S173+S174+S175+S176+S177+S178+S179+S180+S181+S182+S183+S184+S185+S186+S187+S188+S189+S190+S191+S192+S193+S194+S195+S196+S197+S198+S199+S200+S201+S202+S203+S204+S205+S206+S207+S209+S208+S210+S211+S212+S213+S214+S215+S216+S217+S218+S220+S224+S225+S226+S227+S229+S230+S231+S241</f>
        <v>52930794.813999958</v>
      </c>
      <c r="T244" s="146"/>
      <c r="U244" s="118"/>
      <c r="V244" s="45"/>
      <c r="W244" s="45"/>
      <c r="X244" s="13"/>
      <c r="Y244" s="116"/>
      <c r="Z244" s="20"/>
      <c r="AB244" s="287"/>
    </row>
    <row r="245" spans="1:29" ht="30.75" customHeight="1" x14ac:dyDescent="0.25">
      <c r="A245" s="23"/>
      <c r="B245" s="24"/>
      <c r="C245" s="24"/>
      <c r="D245" s="25" t="s">
        <v>142</v>
      </c>
      <c r="E245" s="25"/>
      <c r="F245" s="25"/>
      <c r="G245" s="26"/>
      <c r="H245" s="250">
        <f>SUM(H10:H241)</f>
        <v>345</v>
      </c>
      <c r="I245" s="251">
        <f>SUM(I10:I241)</f>
        <v>33945</v>
      </c>
      <c r="J245" s="251"/>
      <c r="K245" s="251"/>
      <c r="L245" s="251"/>
      <c r="M245" s="251"/>
      <c r="N245" s="251"/>
      <c r="O245" s="247"/>
      <c r="P245" s="254">
        <f>SUM(P7:P241)</f>
        <v>323862285.26399988</v>
      </c>
      <c r="Q245" s="254">
        <f>SUM(Q7:Q241)</f>
        <v>233299172.87999997</v>
      </c>
      <c r="R245" s="254">
        <f>Q245/P245*100</f>
        <v>72.036536359836902</v>
      </c>
      <c r="S245" s="254">
        <f>SUM(S7:S241)</f>
        <v>86911267.603999957</v>
      </c>
      <c r="T245" s="28"/>
      <c r="U245" s="31"/>
      <c r="V245" s="23"/>
      <c r="W245" s="23"/>
      <c r="X245" s="23"/>
      <c r="Y245" s="125"/>
      <c r="Z245" s="27"/>
    </row>
    <row r="246" spans="1:29" ht="33" customHeight="1" x14ac:dyDescent="0.25">
      <c r="A246" s="85" t="s">
        <v>810</v>
      </c>
      <c r="B246" s="76"/>
      <c r="C246" s="76"/>
      <c r="D246" s="77" t="s">
        <v>141</v>
      </c>
      <c r="E246" s="77"/>
      <c r="F246" s="77"/>
      <c r="G246" s="78"/>
      <c r="H246" s="79"/>
      <c r="I246" s="80"/>
      <c r="J246" s="80"/>
      <c r="K246" s="80"/>
      <c r="L246" s="80"/>
      <c r="M246" s="80"/>
      <c r="N246" s="80"/>
      <c r="O246" s="80"/>
      <c r="P246" s="81"/>
      <c r="Q246" s="81"/>
      <c r="R246" s="81"/>
      <c r="S246" s="82"/>
      <c r="T246" s="83"/>
      <c r="U246" s="84"/>
      <c r="V246" s="85"/>
      <c r="W246" s="85"/>
      <c r="X246" s="85"/>
      <c r="Y246" s="123"/>
      <c r="Z246" s="86"/>
    </row>
    <row r="247" spans="1:29" ht="35.25" customHeight="1" x14ac:dyDescent="0.25">
      <c r="A247" s="13">
        <v>1</v>
      </c>
      <c r="B247" s="46" t="s">
        <v>483</v>
      </c>
      <c r="C247" s="317" t="s">
        <v>156</v>
      </c>
      <c r="D247" s="22" t="s">
        <v>154</v>
      </c>
      <c r="E247" s="17" t="s">
        <v>454</v>
      </c>
      <c r="F247" s="326" t="s">
        <v>953</v>
      </c>
      <c r="G247" s="98">
        <v>43556</v>
      </c>
      <c r="H247" s="14">
        <v>1</v>
      </c>
      <c r="I247" s="34">
        <v>105</v>
      </c>
      <c r="J247" s="34"/>
      <c r="K247" s="34"/>
      <c r="L247" s="34"/>
      <c r="M247" s="34"/>
      <c r="N247" s="34"/>
      <c r="O247" s="33" t="s">
        <v>453</v>
      </c>
      <c r="P247" s="115"/>
      <c r="Q247" s="30"/>
      <c r="R247" s="30"/>
      <c r="S247" s="115"/>
      <c r="T247" s="29"/>
      <c r="U247" s="118"/>
      <c r="V247" s="45" t="s">
        <v>76</v>
      </c>
      <c r="W247" s="13" t="s">
        <v>84</v>
      </c>
      <c r="X247" s="13" t="s">
        <v>76</v>
      </c>
      <c r="Y247" s="124" t="s">
        <v>164</v>
      </c>
      <c r="Z247" s="20"/>
    </row>
    <row r="248" spans="1:29" ht="32.25" customHeight="1" x14ac:dyDescent="0.25">
      <c r="A248" s="13">
        <v>2</v>
      </c>
      <c r="B248" s="46" t="s">
        <v>483</v>
      </c>
      <c r="C248" s="317" t="s">
        <v>156</v>
      </c>
      <c r="D248" s="22" t="s">
        <v>155</v>
      </c>
      <c r="E248" s="17" t="s">
        <v>454</v>
      </c>
      <c r="F248" s="326" t="s">
        <v>953</v>
      </c>
      <c r="G248" s="98">
        <v>43556</v>
      </c>
      <c r="H248" s="14">
        <v>1</v>
      </c>
      <c r="I248" s="34">
        <v>62</v>
      </c>
      <c r="J248" s="34"/>
      <c r="K248" s="34"/>
      <c r="L248" s="34"/>
      <c r="M248" s="34"/>
      <c r="N248" s="34"/>
      <c r="O248" s="33" t="s">
        <v>453</v>
      </c>
      <c r="P248" s="115"/>
      <c r="Q248" s="30"/>
      <c r="R248" s="30"/>
      <c r="S248" s="115"/>
      <c r="T248" s="29"/>
      <c r="U248" s="118"/>
      <c r="V248" s="45" t="s">
        <v>76</v>
      </c>
      <c r="W248" s="13" t="s">
        <v>84</v>
      </c>
      <c r="X248" s="13" t="s">
        <v>76</v>
      </c>
      <c r="Y248" s="124" t="s">
        <v>164</v>
      </c>
      <c r="Z248" s="20"/>
    </row>
    <row r="249" spans="1:29" ht="23.25" customHeight="1" x14ac:dyDescent="0.25">
      <c r="A249" s="13">
        <v>3</v>
      </c>
      <c r="B249" s="46" t="s">
        <v>483</v>
      </c>
      <c r="C249" s="317" t="s">
        <v>91</v>
      </c>
      <c r="D249" s="17" t="s">
        <v>92</v>
      </c>
      <c r="E249" s="17" t="s">
        <v>454</v>
      </c>
      <c r="F249" s="325" t="s">
        <v>954</v>
      </c>
      <c r="G249" s="98">
        <v>43556</v>
      </c>
      <c r="H249" s="14">
        <v>1</v>
      </c>
      <c r="I249" s="34">
        <v>394</v>
      </c>
      <c r="J249" s="34"/>
      <c r="K249" s="34"/>
      <c r="L249" s="34"/>
      <c r="M249" s="34"/>
      <c r="N249" s="34"/>
      <c r="O249" s="33" t="s">
        <v>453</v>
      </c>
      <c r="P249" s="115"/>
      <c r="Q249" s="30"/>
      <c r="R249" s="30"/>
      <c r="S249" s="115"/>
      <c r="T249" s="29"/>
      <c r="U249" s="118"/>
      <c r="V249" s="13" t="s">
        <v>76</v>
      </c>
      <c r="W249" s="13" t="s">
        <v>84</v>
      </c>
      <c r="X249" s="45" t="s">
        <v>76</v>
      </c>
      <c r="Y249" s="124" t="s">
        <v>164</v>
      </c>
      <c r="Z249" s="20"/>
    </row>
    <row r="250" spans="1:29" ht="24.75" customHeight="1" x14ac:dyDescent="0.35">
      <c r="A250" s="13">
        <v>4</v>
      </c>
      <c r="B250" s="46" t="s">
        <v>483</v>
      </c>
      <c r="C250" s="317" t="s">
        <v>91</v>
      </c>
      <c r="D250" s="17" t="s">
        <v>93</v>
      </c>
      <c r="E250" s="17" t="s">
        <v>454</v>
      </c>
      <c r="F250" s="325" t="s">
        <v>954</v>
      </c>
      <c r="G250" s="98">
        <v>43556</v>
      </c>
      <c r="H250" s="213">
        <v>1</v>
      </c>
      <c r="I250" s="215">
        <v>193</v>
      </c>
      <c r="J250" s="215"/>
      <c r="K250" s="215"/>
      <c r="L250" s="215"/>
      <c r="M250" s="215"/>
      <c r="N250" s="215"/>
      <c r="O250" s="215" t="s">
        <v>453</v>
      </c>
      <c r="P250" s="240"/>
      <c r="Q250" s="242"/>
      <c r="R250" s="242"/>
      <c r="S250" s="240"/>
      <c r="T250" s="239"/>
      <c r="U250" s="118"/>
      <c r="V250" s="13" t="s">
        <v>76</v>
      </c>
      <c r="W250" s="13" t="s">
        <v>84</v>
      </c>
      <c r="X250" s="45" t="s">
        <v>76</v>
      </c>
      <c r="Y250" s="124" t="s">
        <v>164</v>
      </c>
      <c r="Z250" s="20"/>
    </row>
    <row r="251" spans="1:29" ht="33" customHeight="1" x14ac:dyDescent="0.35">
      <c r="A251" s="13">
        <v>5</v>
      </c>
      <c r="B251" s="46" t="s">
        <v>483</v>
      </c>
      <c r="C251" s="317" t="s">
        <v>91</v>
      </c>
      <c r="D251" s="17" t="s">
        <v>94</v>
      </c>
      <c r="E251" s="17" t="s">
        <v>454</v>
      </c>
      <c r="F251" s="325" t="s">
        <v>954</v>
      </c>
      <c r="G251" s="98">
        <v>43556</v>
      </c>
      <c r="H251" s="213">
        <v>1</v>
      </c>
      <c r="I251" s="229">
        <v>132</v>
      </c>
      <c r="J251" s="229"/>
      <c r="K251" s="229"/>
      <c r="L251" s="229"/>
      <c r="M251" s="229"/>
      <c r="N251" s="229"/>
      <c r="O251" s="215" t="s">
        <v>453</v>
      </c>
      <c r="P251" s="240"/>
      <c r="Q251" s="242"/>
      <c r="R251" s="242"/>
      <c r="S251" s="240"/>
      <c r="T251" s="239"/>
      <c r="U251" s="118"/>
      <c r="V251" s="13" t="s">
        <v>76</v>
      </c>
      <c r="W251" s="13" t="s">
        <v>84</v>
      </c>
      <c r="X251" s="45" t="s">
        <v>76</v>
      </c>
      <c r="Y251" s="124" t="s">
        <v>164</v>
      </c>
      <c r="Z251" s="20"/>
    </row>
    <row r="252" spans="1:29" ht="29.25" customHeight="1" x14ac:dyDescent="0.35">
      <c r="A252" s="13">
        <v>6</v>
      </c>
      <c r="B252" s="46" t="s">
        <v>483</v>
      </c>
      <c r="C252" s="317" t="s">
        <v>91</v>
      </c>
      <c r="D252" s="15" t="s">
        <v>95</v>
      </c>
      <c r="E252" s="17" t="s">
        <v>454</v>
      </c>
      <c r="F252" s="325" t="s">
        <v>954</v>
      </c>
      <c r="G252" s="98">
        <v>43556</v>
      </c>
      <c r="H252" s="213">
        <v>1</v>
      </c>
      <c r="I252" s="229">
        <v>97</v>
      </c>
      <c r="J252" s="229"/>
      <c r="K252" s="229"/>
      <c r="L252" s="229"/>
      <c r="M252" s="229"/>
      <c r="N252" s="229"/>
      <c r="O252" s="215" t="s">
        <v>453</v>
      </c>
      <c r="P252" s="240"/>
      <c r="Q252" s="242"/>
      <c r="R252" s="242"/>
      <c r="S252" s="240"/>
      <c r="T252" s="239"/>
      <c r="U252" s="118"/>
      <c r="V252" s="13" t="s">
        <v>76</v>
      </c>
      <c r="W252" s="13" t="s">
        <v>84</v>
      </c>
      <c r="X252" s="45" t="s">
        <v>76</v>
      </c>
      <c r="Y252" s="124" t="s">
        <v>164</v>
      </c>
      <c r="Z252" s="20"/>
    </row>
    <row r="253" spans="1:29" ht="24.75" customHeight="1" x14ac:dyDescent="0.35">
      <c r="A253" s="13">
        <v>7</v>
      </c>
      <c r="B253" s="46" t="s">
        <v>483</v>
      </c>
      <c r="C253" s="317" t="s">
        <v>91</v>
      </c>
      <c r="D253" s="15" t="s">
        <v>96</v>
      </c>
      <c r="E253" s="17" t="s">
        <v>454</v>
      </c>
      <c r="F253" s="325" t="s">
        <v>954</v>
      </c>
      <c r="G253" s="98">
        <v>43556</v>
      </c>
      <c r="H253" s="213">
        <v>1</v>
      </c>
      <c r="I253" s="215">
        <v>126</v>
      </c>
      <c r="J253" s="215"/>
      <c r="K253" s="215"/>
      <c r="L253" s="215"/>
      <c r="M253" s="215"/>
      <c r="N253" s="215"/>
      <c r="O253" s="215" t="s">
        <v>453</v>
      </c>
      <c r="P253" s="240"/>
      <c r="Q253" s="242"/>
      <c r="R253" s="242"/>
      <c r="S253" s="240"/>
      <c r="T253" s="239"/>
      <c r="U253" s="118"/>
      <c r="V253" s="13" t="s">
        <v>76</v>
      </c>
      <c r="W253" s="13" t="s">
        <v>84</v>
      </c>
      <c r="X253" s="45" t="s">
        <v>76</v>
      </c>
      <c r="Y253" s="124" t="s">
        <v>164</v>
      </c>
      <c r="Z253" s="20"/>
    </row>
    <row r="254" spans="1:29" ht="27.75" customHeight="1" x14ac:dyDescent="0.35">
      <c r="A254" s="13">
        <v>8</v>
      </c>
      <c r="B254" s="169" t="s">
        <v>483</v>
      </c>
      <c r="C254" s="319" t="s">
        <v>91</v>
      </c>
      <c r="D254" s="15" t="s">
        <v>97</v>
      </c>
      <c r="E254" s="17" t="s">
        <v>454</v>
      </c>
      <c r="F254" s="325" t="s">
        <v>954</v>
      </c>
      <c r="G254" s="98">
        <v>43556</v>
      </c>
      <c r="H254" s="213">
        <v>1</v>
      </c>
      <c r="I254" s="229">
        <v>48</v>
      </c>
      <c r="J254" s="229"/>
      <c r="K254" s="229"/>
      <c r="L254" s="229"/>
      <c r="M254" s="229"/>
      <c r="N254" s="229"/>
      <c r="O254" s="215" t="s">
        <v>453</v>
      </c>
      <c r="P254" s="240"/>
      <c r="Q254" s="242"/>
      <c r="R254" s="242"/>
      <c r="S254" s="240"/>
      <c r="T254" s="239"/>
      <c r="U254" s="118"/>
      <c r="V254" s="13" t="s">
        <v>76</v>
      </c>
      <c r="W254" s="13" t="s">
        <v>84</v>
      </c>
      <c r="X254" s="45" t="s">
        <v>76</v>
      </c>
      <c r="Y254" s="124" t="s">
        <v>164</v>
      </c>
      <c r="Z254" s="20"/>
    </row>
    <row r="255" spans="1:29" ht="30" customHeight="1" x14ac:dyDescent="0.35">
      <c r="A255" s="13">
        <v>9</v>
      </c>
      <c r="B255" s="46" t="s">
        <v>483</v>
      </c>
      <c r="C255" s="317" t="s">
        <v>91</v>
      </c>
      <c r="D255" s="17" t="s">
        <v>98</v>
      </c>
      <c r="E255" s="17" t="s">
        <v>454</v>
      </c>
      <c r="F255" s="325" t="s">
        <v>954</v>
      </c>
      <c r="G255" s="98">
        <v>43556</v>
      </c>
      <c r="H255" s="213">
        <v>1</v>
      </c>
      <c r="I255" s="229">
        <v>97</v>
      </c>
      <c r="J255" s="229"/>
      <c r="K255" s="229"/>
      <c r="L255" s="229"/>
      <c r="M255" s="229"/>
      <c r="N255" s="229"/>
      <c r="O255" s="215" t="s">
        <v>453</v>
      </c>
      <c r="P255" s="240"/>
      <c r="Q255" s="242"/>
      <c r="R255" s="242"/>
      <c r="S255" s="240"/>
      <c r="T255" s="239"/>
      <c r="U255" s="118"/>
      <c r="V255" s="13" t="s">
        <v>76</v>
      </c>
      <c r="W255" s="13" t="s">
        <v>84</v>
      </c>
      <c r="X255" s="45" t="s">
        <v>76</v>
      </c>
      <c r="Y255" s="124" t="s">
        <v>164</v>
      </c>
      <c r="Z255" s="20"/>
    </row>
    <row r="256" spans="1:29" ht="29.25" customHeight="1" x14ac:dyDescent="0.35">
      <c r="A256" s="13">
        <v>10</v>
      </c>
      <c r="B256" s="46" t="s">
        <v>483</v>
      </c>
      <c r="C256" s="317" t="s">
        <v>91</v>
      </c>
      <c r="D256" s="15" t="s">
        <v>99</v>
      </c>
      <c r="E256" s="17" t="s">
        <v>454</v>
      </c>
      <c r="F256" s="325" t="s">
        <v>954</v>
      </c>
      <c r="G256" s="98">
        <v>43556</v>
      </c>
      <c r="H256" s="213">
        <v>1</v>
      </c>
      <c r="I256" s="229">
        <v>90</v>
      </c>
      <c r="J256" s="229"/>
      <c r="K256" s="229"/>
      <c r="L256" s="229"/>
      <c r="M256" s="229"/>
      <c r="N256" s="229"/>
      <c r="O256" s="215" t="s">
        <v>453</v>
      </c>
      <c r="P256" s="240"/>
      <c r="Q256" s="242"/>
      <c r="R256" s="242"/>
      <c r="S256" s="240"/>
      <c r="T256" s="239"/>
      <c r="U256" s="118"/>
      <c r="V256" s="13" t="s">
        <v>76</v>
      </c>
      <c r="W256" s="13" t="s">
        <v>84</v>
      </c>
      <c r="X256" s="45" t="s">
        <v>76</v>
      </c>
      <c r="Y256" s="124" t="s">
        <v>164</v>
      </c>
      <c r="Z256" s="20"/>
    </row>
    <row r="257" spans="1:28" ht="27.75" customHeight="1" x14ac:dyDescent="0.35">
      <c r="A257" s="13">
        <v>11</v>
      </c>
      <c r="B257" s="46" t="s">
        <v>483</v>
      </c>
      <c r="C257" s="317" t="s">
        <v>91</v>
      </c>
      <c r="D257" s="15" t="s">
        <v>100</v>
      </c>
      <c r="E257" s="17" t="s">
        <v>454</v>
      </c>
      <c r="F257" s="325" t="s">
        <v>954</v>
      </c>
      <c r="G257" s="98">
        <v>43556</v>
      </c>
      <c r="H257" s="213">
        <v>1</v>
      </c>
      <c r="I257" s="229">
        <v>101</v>
      </c>
      <c r="J257" s="229"/>
      <c r="K257" s="229"/>
      <c r="L257" s="229"/>
      <c r="M257" s="229"/>
      <c r="N257" s="229"/>
      <c r="O257" s="215" t="s">
        <v>453</v>
      </c>
      <c r="P257" s="240"/>
      <c r="Q257" s="242"/>
      <c r="R257" s="242"/>
      <c r="S257" s="240"/>
      <c r="T257" s="239"/>
      <c r="U257" s="118"/>
      <c r="V257" s="13" t="s">
        <v>76</v>
      </c>
      <c r="W257" s="13" t="s">
        <v>84</v>
      </c>
      <c r="X257" s="45" t="s">
        <v>76</v>
      </c>
      <c r="Y257" s="124" t="s">
        <v>164</v>
      </c>
      <c r="Z257" s="20"/>
    </row>
    <row r="258" spans="1:28" ht="27.75" customHeight="1" x14ac:dyDescent="0.35">
      <c r="A258" s="13">
        <v>12</v>
      </c>
      <c r="B258" s="46" t="s">
        <v>483</v>
      </c>
      <c r="C258" s="317" t="s">
        <v>91</v>
      </c>
      <c r="D258" s="15" t="s">
        <v>101</v>
      </c>
      <c r="E258" s="17" t="s">
        <v>454</v>
      </c>
      <c r="F258" s="325" t="s">
        <v>954</v>
      </c>
      <c r="G258" s="98">
        <v>43556</v>
      </c>
      <c r="H258" s="213">
        <v>1</v>
      </c>
      <c r="I258" s="229">
        <v>34</v>
      </c>
      <c r="J258" s="229"/>
      <c r="K258" s="229"/>
      <c r="L258" s="229"/>
      <c r="M258" s="229"/>
      <c r="N258" s="229"/>
      <c r="O258" s="215" t="s">
        <v>453</v>
      </c>
      <c r="P258" s="240"/>
      <c r="Q258" s="242"/>
      <c r="R258" s="242"/>
      <c r="S258" s="240"/>
      <c r="T258" s="239"/>
      <c r="U258" s="118"/>
      <c r="V258" s="13" t="s">
        <v>76</v>
      </c>
      <c r="W258" s="13" t="s">
        <v>84</v>
      </c>
      <c r="X258" s="45" t="s">
        <v>76</v>
      </c>
      <c r="Y258" s="124" t="s">
        <v>164</v>
      </c>
      <c r="Z258" s="20"/>
    </row>
    <row r="259" spans="1:28" ht="21" customHeight="1" x14ac:dyDescent="0.35">
      <c r="A259" s="13">
        <v>13</v>
      </c>
      <c r="B259" s="46" t="s">
        <v>483</v>
      </c>
      <c r="C259" s="317" t="s">
        <v>91</v>
      </c>
      <c r="D259" s="15" t="s">
        <v>102</v>
      </c>
      <c r="E259" s="17" t="s">
        <v>454</v>
      </c>
      <c r="F259" s="325" t="s">
        <v>954</v>
      </c>
      <c r="G259" s="98">
        <v>43556</v>
      </c>
      <c r="H259" s="213">
        <v>1</v>
      </c>
      <c r="I259" s="229">
        <v>72</v>
      </c>
      <c r="J259" s="229"/>
      <c r="K259" s="229"/>
      <c r="L259" s="229"/>
      <c r="M259" s="229"/>
      <c r="N259" s="229"/>
      <c r="O259" s="215" t="s">
        <v>453</v>
      </c>
      <c r="P259" s="240"/>
      <c r="Q259" s="242"/>
      <c r="R259" s="242"/>
      <c r="S259" s="240"/>
      <c r="T259" s="239"/>
      <c r="U259" s="118"/>
      <c r="V259" s="13" t="s">
        <v>76</v>
      </c>
      <c r="W259" s="13" t="s">
        <v>84</v>
      </c>
      <c r="X259" s="45" t="s">
        <v>76</v>
      </c>
      <c r="Y259" s="124" t="s">
        <v>164</v>
      </c>
      <c r="Z259" s="20"/>
    </row>
    <row r="260" spans="1:28" ht="24" customHeight="1" x14ac:dyDescent="0.35">
      <c r="A260" s="13">
        <v>14</v>
      </c>
      <c r="B260" s="46" t="s">
        <v>483</v>
      </c>
      <c r="C260" s="317" t="s">
        <v>91</v>
      </c>
      <c r="D260" s="15" t="s">
        <v>103</v>
      </c>
      <c r="E260" s="17" t="s">
        <v>454</v>
      </c>
      <c r="F260" s="325" t="s">
        <v>954</v>
      </c>
      <c r="G260" s="98">
        <v>43556</v>
      </c>
      <c r="H260" s="213">
        <v>1</v>
      </c>
      <c r="I260" s="229">
        <v>91</v>
      </c>
      <c r="J260" s="229"/>
      <c r="K260" s="229"/>
      <c r="L260" s="229"/>
      <c r="M260" s="229"/>
      <c r="N260" s="229"/>
      <c r="O260" s="215" t="s">
        <v>453</v>
      </c>
      <c r="P260" s="240"/>
      <c r="Q260" s="242"/>
      <c r="R260" s="242"/>
      <c r="S260" s="240"/>
      <c r="T260" s="239"/>
      <c r="U260" s="118"/>
      <c r="V260" s="13" t="s">
        <v>76</v>
      </c>
      <c r="W260" s="13" t="s">
        <v>84</v>
      </c>
      <c r="X260" s="45" t="s">
        <v>76</v>
      </c>
      <c r="Y260" s="124" t="s">
        <v>164</v>
      </c>
      <c r="Z260" s="20"/>
    </row>
    <row r="261" spans="1:28" ht="23.25" customHeight="1" x14ac:dyDescent="0.35">
      <c r="A261" s="13">
        <v>15</v>
      </c>
      <c r="B261" s="46" t="s">
        <v>483</v>
      </c>
      <c r="C261" s="317" t="s">
        <v>91</v>
      </c>
      <c r="D261" s="15" t="s">
        <v>104</v>
      </c>
      <c r="E261" s="17" t="s">
        <v>454</v>
      </c>
      <c r="F261" s="325" t="s">
        <v>954</v>
      </c>
      <c r="G261" s="98">
        <v>43556</v>
      </c>
      <c r="H261" s="213">
        <v>1</v>
      </c>
      <c r="I261" s="215">
        <v>66</v>
      </c>
      <c r="J261" s="215"/>
      <c r="K261" s="215"/>
      <c r="L261" s="215"/>
      <c r="M261" s="215"/>
      <c r="N261" s="215"/>
      <c r="O261" s="215" t="s">
        <v>453</v>
      </c>
      <c r="P261" s="240"/>
      <c r="Q261" s="242"/>
      <c r="R261" s="242"/>
      <c r="S261" s="240"/>
      <c r="T261" s="239"/>
      <c r="U261" s="118"/>
      <c r="V261" s="13" t="s">
        <v>76</v>
      </c>
      <c r="W261" s="13" t="s">
        <v>84</v>
      </c>
      <c r="X261" s="45" t="s">
        <v>76</v>
      </c>
      <c r="Y261" s="124" t="s">
        <v>164</v>
      </c>
      <c r="Z261" s="20"/>
    </row>
    <row r="262" spans="1:28" s="179" customFormat="1" ht="30" customHeight="1" x14ac:dyDescent="0.35">
      <c r="A262" s="13">
        <v>16</v>
      </c>
      <c r="B262" s="181" t="s">
        <v>483</v>
      </c>
      <c r="C262" s="182" t="s">
        <v>85</v>
      </c>
      <c r="D262" s="183" t="s">
        <v>1042</v>
      </c>
      <c r="E262" s="184" t="s">
        <v>454</v>
      </c>
      <c r="F262" s="327" t="s">
        <v>955</v>
      </c>
      <c r="G262" s="98">
        <v>43556</v>
      </c>
      <c r="H262" s="255">
        <v>1</v>
      </c>
      <c r="I262" s="256">
        <v>167</v>
      </c>
      <c r="J262" s="221"/>
      <c r="K262" s="221"/>
      <c r="L262" s="221"/>
      <c r="M262" s="221"/>
      <c r="N262" s="221"/>
      <c r="O262" s="33" t="s">
        <v>453</v>
      </c>
      <c r="P262" s="257"/>
      <c r="Q262" s="257"/>
      <c r="R262" s="257"/>
      <c r="S262" s="257"/>
      <c r="T262" s="313"/>
      <c r="U262" s="193"/>
      <c r="V262" s="316"/>
      <c r="W262" s="54"/>
      <c r="X262" s="180" t="s">
        <v>76</v>
      </c>
      <c r="Y262" s="185" t="s">
        <v>164</v>
      </c>
      <c r="Z262" s="178"/>
      <c r="AB262" s="195"/>
    </row>
    <row r="263" spans="1:28" s="179" customFormat="1" ht="30" customHeight="1" x14ac:dyDescent="0.35">
      <c r="A263" s="13">
        <v>17</v>
      </c>
      <c r="B263" s="181" t="s">
        <v>483</v>
      </c>
      <c r="C263" s="182" t="s">
        <v>85</v>
      </c>
      <c r="D263" s="183" t="s">
        <v>776</v>
      </c>
      <c r="E263" s="184" t="s">
        <v>454</v>
      </c>
      <c r="F263" s="327" t="s">
        <v>955</v>
      </c>
      <c r="G263" s="98">
        <v>43556</v>
      </c>
      <c r="H263" s="255">
        <v>1</v>
      </c>
      <c r="I263" s="256">
        <v>92</v>
      </c>
      <c r="J263" s="221"/>
      <c r="K263" s="221"/>
      <c r="L263" s="221"/>
      <c r="M263" s="221"/>
      <c r="N263" s="221"/>
      <c r="O263" s="33" t="s">
        <v>453</v>
      </c>
      <c r="P263" s="257"/>
      <c r="Q263" s="257"/>
      <c r="R263" s="257"/>
      <c r="S263" s="257"/>
      <c r="T263" s="313"/>
      <c r="U263" s="193"/>
      <c r="V263" s="316"/>
      <c r="W263" s="54"/>
      <c r="X263" s="180" t="s">
        <v>76</v>
      </c>
      <c r="Y263" s="185" t="s">
        <v>164</v>
      </c>
      <c r="Z263" s="178"/>
      <c r="AB263" s="195"/>
    </row>
    <row r="264" spans="1:28" s="179" customFormat="1" ht="30" customHeight="1" x14ac:dyDescent="0.35">
      <c r="A264" s="13">
        <v>18</v>
      </c>
      <c r="B264" s="181" t="s">
        <v>483</v>
      </c>
      <c r="C264" s="182" t="s">
        <v>85</v>
      </c>
      <c r="D264" s="183" t="s">
        <v>1043</v>
      </c>
      <c r="E264" s="184" t="s">
        <v>454</v>
      </c>
      <c r="F264" s="327" t="s">
        <v>955</v>
      </c>
      <c r="G264" s="98">
        <v>43556</v>
      </c>
      <c r="H264" s="255">
        <v>1</v>
      </c>
      <c r="I264" s="256">
        <v>159</v>
      </c>
      <c r="J264" s="221"/>
      <c r="K264" s="221"/>
      <c r="L264" s="221"/>
      <c r="M264" s="221"/>
      <c r="N264" s="221"/>
      <c r="O264" s="33" t="s">
        <v>453</v>
      </c>
      <c r="P264" s="257"/>
      <c r="Q264" s="257"/>
      <c r="R264" s="257"/>
      <c r="S264" s="257"/>
      <c r="T264" s="313"/>
      <c r="U264" s="193"/>
      <c r="V264" s="316"/>
      <c r="W264" s="54"/>
      <c r="X264" s="180" t="s">
        <v>76</v>
      </c>
      <c r="Y264" s="185" t="s">
        <v>164</v>
      </c>
      <c r="Z264" s="178"/>
      <c r="AB264" s="195"/>
    </row>
    <row r="265" spans="1:28" s="179" customFormat="1" ht="30" customHeight="1" x14ac:dyDescent="0.35">
      <c r="A265" s="13">
        <v>19</v>
      </c>
      <c r="B265" s="181" t="s">
        <v>483</v>
      </c>
      <c r="C265" s="182" t="s">
        <v>85</v>
      </c>
      <c r="D265" s="183" t="s">
        <v>1044</v>
      </c>
      <c r="E265" s="184" t="s">
        <v>454</v>
      </c>
      <c r="F265" s="327" t="s">
        <v>955</v>
      </c>
      <c r="G265" s="98">
        <v>43556</v>
      </c>
      <c r="H265" s="255">
        <v>1</v>
      </c>
      <c r="I265" s="256">
        <v>94</v>
      </c>
      <c r="J265" s="221"/>
      <c r="K265" s="221"/>
      <c r="L265" s="221"/>
      <c r="M265" s="221"/>
      <c r="N265" s="221"/>
      <c r="O265" s="33" t="s">
        <v>453</v>
      </c>
      <c r="P265" s="257"/>
      <c r="Q265" s="257"/>
      <c r="R265" s="257"/>
      <c r="S265" s="257"/>
      <c r="T265" s="313"/>
      <c r="U265" s="193"/>
      <c r="V265" s="316"/>
      <c r="W265" s="54"/>
      <c r="X265" s="180" t="s">
        <v>76</v>
      </c>
      <c r="Y265" s="185" t="s">
        <v>164</v>
      </c>
      <c r="Z265" s="178"/>
      <c r="AB265" s="195"/>
    </row>
    <row r="266" spans="1:28" s="179" customFormat="1" ht="30" customHeight="1" x14ac:dyDescent="0.35">
      <c r="A266" s="13">
        <v>20</v>
      </c>
      <c r="B266" s="181" t="s">
        <v>483</v>
      </c>
      <c r="C266" s="182" t="s">
        <v>85</v>
      </c>
      <c r="D266" s="183" t="s">
        <v>1045</v>
      </c>
      <c r="E266" s="184" t="s">
        <v>454</v>
      </c>
      <c r="F266" s="327" t="s">
        <v>955</v>
      </c>
      <c r="G266" s="98">
        <v>43556</v>
      </c>
      <c r="H266" s="255">
        <v>1</v>
      </c>
      <c r="I266" s="256">
        <v>119</v>
      </c>
      <c r="J266" s="221"/>
      <c r="K266" s="221"/>
      <c r="L266" s="221"/>
      <c r="M266" s="221"/>
      <c r="N266" s="221"/>
      <c r="O266" s="33" t="s">
        <v>453</v>
      </c>
      <c r="P266" s="257"/>
      <c r="Q266" s="257"/>
      <c r="R266" s="257"/>
      <c r="S266" s="257"/>
      <c r="T266" s="313"/>
      <c r="U266" s="193"/>
      <c r="V266" s="316"/>
      <c r="W266" s="54"/>
      <c r="X266" s="180" t="s">
        <v>76</v>
      </c>
      <c r="Y266" s="185" t="s">
        <v>164</v>
      </c>
      <c r="Z266" s="178"/>
      <c r="AB266" s="195"/>
    </row>
    <row r="267" spans="1:28" ht="23.25" customHeight="1" x14ac:dyDescent="0.35">
      <c r="A267" s="13">
        <v>21</v>
      </c>
      <c r="B267" s="108" t="s">
        <v>56</v>
      </c>
      <c r="C267" s="108" t="s">
        <v>351</v>
      </c>
      <c r="D267" s="108" t="s">
        <v>352</v>
      </c>
      <c r="E267" s="44" t="s">
        <v>543</v>
      </c>
      <c r="F267" s="17"/>
      <c r="G267" s="98">
        <v>43556</v>
      </c>
      <c r="H267" s="232">
        <v>1</v>
      </c>
      <c r="I267" s="230">
        <v>107</v>
      </c>
      <c r="J267" s="230"/>
      <c r="K267" s="230"/>
      <c r="L267" s="230"/>
      <c r="M267" s="230"/>
      <c r="N267" s="230"/>
      <c r="O267" s="230" t="s">
        <v>512</v>
      </c>
      <c r="P267" s="242"/>
      <c r="Q267" s="242"/>
      <c r="R267" s="242"/>
      <c r="S267" s="235"/>
      <c r="T267" s="239" t="s">
        <v>643</v>
      </c>
      <c r="U267" s="43" t="s">
        <v>642</v>
      </c>
      <c r="V267" s="45"/>
      <c r="W267" s="13"/>
      <c r="X267" s="13" t="s">
        <v>87</v>
      </c>
      <c r="Y267" s="127" t="s">
        <v>158</v>
      </c>
      <c r="Z267" s="20"/>
    </row>
    <row r="268" spans="1:28" ht="23.25" customHeight="1" x14ac:dyDescent="0.35">
      <c r="A268" s="13">
        <v>22</v>
      </c>
      <c r="B268" s="44" t="s">
        <v>56</v>
      </c>
      <c r="C268" s="44" t="s">
        <v>353</v>
      </c>
      <c r="D268" s="44" t="s">
        <v>354</v>
      </c>
      <c r="E268" s="44" t="s">
        <v>543</v>
      </c>
      <c r="F268" s="17"/>
      <c r="G268" s="98">
        <v>43556</v>
      </c>
      <c r="H268" s="232">
        <v>1</v>
      </c>
      <c r="I268" s="230">
        <v>84</v>
      </c>
      <c r="J268" s="230"/>
      <c r="K268" s="230"/>
      <c r="L268" s="230"/>
      <c r="M268" s="230"/>
      <c r="N268" s="230"/>
      <c r="O268" s="230" t="s">
        <v>512</v>
      </c>
      <c r="P268" s="242"/>
      <c r="Q268" s="242"/>
      <c r="R268" s="242"/>
      <c r="S268" s="235"/>
      <c r="T268" s="239"/>
      <c r="U268" s="43" t="s">
        <v>644</v>
      </c>
      <c r="V268" s="45"/>
      <c r="W268" s="13"/>
      <c r="X268" s="13" t="s">
        <v>87</v>
      </c>
      <c r="Y268" s="127" t="s">
        <v>158</v>
      </c>
      <c r="Z268" s="20"/>
    </row>
    <row r="269" spans="1:28" ht="23.25" customHeight="1" x14ac:dyDescent="0.35">
      <c r="A269" s="13">
        <v>23</v>
      </c>
      <c r="B269" s="46" t="s">
        <v>483</v>
      </c>
      <c r="C269" s="317" t="s">
        <v>85</v>
      </c>
      <c r="D269" s="109" t="s">
        <v>498</v>
      </c>
      <c r="E269" s="44" t="s">
        <v>454</v>
      </c>
      <c r="F269" s="327" t="s">
        <v>955</v>
      </c>
      <c r="G269" s="49">
        <v>43556</v>
      </c>
      <c r="H269" s="232">
        <v>1</v>
      </c>
      <c r="I269" s="230">
        <v>77</v>
      </c>
      <c r="J269" s="230"/>
      <c r="K269" s="230"/>
      <c r="L269" s="230"/>
      <c r="M269" s="230"/>
      <c r="N269" s="230"/>
      <c r="O269" s="215" t="s">
        <v>453</v>
      </c>
      <c r="P269" s="240"/>
      <c r="Q269" s="242"/>
      <c r="R269" s="242"/>
      <c r="S269" s="240"/>
      <c r="T269" s="239"/>
      <c r="U269" s="40"/>
      <c r="V269" s="13" t="s">
        <v>76</v>
      </c>
      <c r="W269" s="13"/>
      <c r="X269" s="13" t="s">
        <v>76</v>
      </c>
      <c r="Y269" s="124" t="s">
        <v>164</v>
      </c>
      <c r="Z269" s="20"/>
    </row>
    <row r="270" spans="1:28" ht="23.25" customHeight="1" x14ac:dyDescent="0.35">
      <c r="A270" s="13">
        <v>24</v>
      </c>
      <c r="B270" s="46" t="s">
        <v>483</v>
      </c>
      <c r="C270" s="317" t="s">
        <v>85</v>
      </c>
      <c r="D270" s="109" t="s">
        <v>499</v>
      </c>
      <c r="E270" s="44" t="s">
        <v>454</v>
      </c>
      <c r="F270" s="327" t="s">
        <v>955</v>
      </c>
      <c r="G270" s="49">
        <v>43556</v>
      </c>
      <c r="H270" s="232">
        <v>1</v>
      </c>
      <c r="I270" s="230">
        <v>80</v>
      </c>
      <c r="J270" s="230"/>
      <c r="K270" s="230"/>
      <c r="L270" s="230"/>
      <c r="M270" s="230"/>
      <c r="N270" s="230"/>
      <c r="O270" s="215" t="s">
        <v>453</v>
      </c>
      <c r="P270" s="240"/>
      <c r="Q270" s="242"/>
      <c r="R270" s="242"/>
      <c r="S270" s="240"/>
      <c r="T270" s="239"/>
      <c r="U270" s="40"/>
      <c r="V270" s="13" t="s">
        <v>76</v>
      </c>
      <c r="W270" s="13"/>
      <c r="X270" s="13" t="s">
        <v>76</v>
      </c>
      <c r="Y270" s="124" t="s">
        <v>164</v>
      </c>
      <c r="Z270" s="20"/>
    </row>
    <row r="271" spans="1:28" ht="23.25" customHeight="1" x14ac:dyDescent="0.35">
      <c r="A271" s="13">
        <v>25</v>
      </c>
      <c r="B271" s="46" t="s">
        <v>483</v>
      </c>
      <c r="C271" s="317" t="s">
        <v>85</v>
      </c>
      <c r="D271" s="109" t="s">
        <v>500</v>
      </c>
      <c r="E271" s="44" t="s">
        <v>454</v>
      </c>
      <c r="F271" s="327" t="s">
        <v>955</v>
      </c>
      <c r="G271" s="49">
        <v>43556</v>
      </c>
      <c r="H271" s="232">
        <v>1</v>
      </c>
      <c r="I271" s="230">
        <v>121</v>
      </c>
      <c r="J271" s="230"/>
      <c r="K271" s="230"/>
      <c r="L271" s="230"/>
      <c r="M271" s="230"/>
      <c r="N271" s="230"/>
      <c r="O271" s="215" t="s">
        <v>453</v>
      </c>
      <c r="P271" s="240"/>
      <c r="Q271" s="242"/>
      <c r="R271" s="242"/>
      <c r="S271" s="240"/>
      <c r="T271" s="239"/>
      <c r="U271" s="40"/>
      <c r="V271" s="13" t="s">
        <v>76</v>
      </c>
      <c r="W271" s="13"/>
      <c r="X271" s="13" t="s">
        <v>76</v>
      </c>
      <c r="Y271" s="124" t="s">
        <v>164</v>
      </c>
      <c r="Z271" s="20"/>
    </row>
    <row r="272" spans="1:28" ht="23.25" customHeight="1" x14ac:dyDescent="0.35">
      <c r="A272" s="13">
        <v>26</v>
      </c>
      <c r="B272" s="46" t="s">
        <v>483</v>
      </c>
      <c r="C272" s="317" t="s">
        <v>85</v>
      </c>
      <c r="D272" s="109" t="s">
        <v>501</v>
      </c>
      <c r="E272" s="44" t="s">
        <v>454</v>
      </c>
      <c r="F272" s="327" t="s">
        <v>955</v>
      </c>
      <c r="G272" s="49">
        <v>43556</v>
      </c>
      <c r="H272" s="232">
        <v>1</v>
      </c>
      <c r="I272" s="230">
        <v>286</v>
      </c>
      <c r="J272" s="230"/>
      <c r="K272" s="230"/>
      <c r="L272" s="230"/>
      <c r="M272" s="230"/>
      <c r="N272" s="230"/>
      <c r="O272" s="215" t="s">
        <v>453</v>
      </c>
      <c r="P272" s="240"/>
      <c r="Q272" s="242"/>
      <c r="R272" s="242"/>
      <c r="S272" s="240"/>
      <c r="T272" s="239"/>
      <c r="U272" s="40"/>
      <c r="V272" s="13" t="s">
        <v>76</v>
      </c>
      <c r="W272" s="13"/>
      <c r="X272" s="13" t="s">
        <v>76</v>
      </c>
      <c r="Y272" s="124" t="s">
        <v>164</v>
      </c>
      <c r="Z272" s="20"/>
    </row>
    <row r="273" spans="1:27" ht="23.25" customHeight="1" x14ac:dyDescent="0.35">
      <c r="A273" s="13">
        <v>27</v>
      </c>
      <c r="B273" s="46" t="s">
        <v>483</v>
      </c>
      <c r="C273" s="317" t="s">
        <v>85</v>
      </c>
      <c r="D273" s="109" t="s">
        <v>502</v>
      </c>
      <c r="E273" s="44" t="s">
        <v>454</v>
      </c>
      <c r="F273" s="327" t="s">
        <v>955</v>
      </c>
      <c r="G273" s="49">
        <v>43556</v>
      </c>
      <c r="H273" s="232">
        <v>1</v>
      </c>
      <c r="I273" s="230">
        <v>136</v>
      </c>
      <c r="J273" s="230"/>
      <c r="K273" s="230"/>
      <c r="L273" s="230"/>
      <c r="M273" s="230"/>
      <c r="N273" s="230"/>
      <c r="O273" s="215" t="s">
        <v>453</v>
      </c>
      <c r="P273" s="240"/>
      <c r="Q273" s="242"/>
      <c r="R273" s="242"/>
      <c r="S273" s="240"/>
      <c r="T273" s="239"/>
      <c r="U273" s="40"/>
      <c r="V273" s="13" t="s">
        <v>76</v>
      </c>
      <c r="W273" s="13"/>
      <c r="X273" s="13" t="s">
        <v>76</v>
      </c>
      <c r="Y273" s="124" t="s">
        <v>164</v>
      </c>
      <c r="Z273" s="20"/>
    </row>
    <row r="274" spans="1:27" ht="23.25" customHeight="1" x14ac:dyDescent="0.35">
      <c r="A274" s="13">
        <v>28</v>
      </c>
      <c r="B274" s="46" t="s">
        <v>483</v>
      </c>
      <c r="C274" s="317" t="s">
        <v>85</v>
      </c>
      <c r="D274" s="109" t="s">
        <v>503</v>
      </c>
      <c r="E274" s="44" t="s">
        <v>454</v>
      </c>
      <c r="F274" s="327" t="s">
        <v>955</v>
      </c>
      <c r="G274" s="49">
        <v>43556</v>
      </c>
      <c r="H274" s="232">
        <v>1</v>
      </c>
      <c r="I274" s="230">
        <v>138</v>
      </c>
      <c r="J274" s="230"/>
      <c r="K274" s="230"/>
      <c r="L274" s="230"/>
      <c r="M274" s="230"/>
      <c r="N274" s="230"/>
      <c r="O274" s="215" t="s">
        <v>453</v>
      </c>
      <c r="P274" s="240"/>
      <c r="Q274" s="242"/>
      <c r="R274" s="242"/>
      <c r="S274" s="240"/>
      <c r="T274" s="239"/>
      <c r="U274" s="40"/>
      <c r="V274" s="13" t="s">
        <v>76</v>
      </c>
      <c r="W274" s="13"/>
      <c r="X274" s="13" t="s">
        <v>76</v>
      </c>
      <c r="Y274" s="124" t="s">
        <v>164</v>
      </c>
      <c r="Z274" s="20"/>
    </row>
    <row r="275" spans="1:27" ht="23.25" customHeight="1" x14ac:dyDescent="0.35">
      <c r="A275" s="13">
        <v>29</v>
      </c>
      <c r="B275" s="46" t="s">
        <v>483</v>
      </c>
      <c r="C275" s="317" t="s">
        <v>85</v>
      </c>
      <c r="D275" s="109" t="s">
        <v>505</v>
      </c>
      <c r="E275" s="44" t="s">
        <v>454</v>
      </c>
      <c r="F275" s="327" t="s">
        <v>955</v>
      </c>
      <c r="G275" s="49">
        <v>43556</v>
      </c>
      <c r="H275" s="232">
        <v>1</v>
      </c>
      <c r="I275" s="230">
        <v>80</v>
      </c>
      <c r="J275" s="230"/>
      <c r="K275" s="230"/>
      <c r="L275" s="230"/>
      <c r="M275" s="230"/>
      <c r="N275" s="230"/>
      <c r="O275" s="215" t="s">
        <v>453</v>
      </c>
      <c r="P275" s="240"/>
      <c r="Q275" s="242"/>
      <c r="R275" s="242"/>
      <c r="S275" s="240"/>
      <c r="T275" s="239"/>
      <c r="U275" s="40"/>
      <c r="V275" s="13" t="s">
        <v>76</v>
      </c>
      <c r="W275" s="13"/>
      <c r="X275" s="13" t="s">
        <v>76</v>
      </c>
      <c r="Y275" s="124" t="s">
        <v>164</v>
      </c>
      <c r="Z275" s="20"/>
    </row>
    <row r="276" spans="1:27" ht="23.25" customHeight="1" x14ac:dyDescent="0.35">
      <c r="A276" s="13">
        <v>30</v>
      </c>
      <c r="B276" s="46" t="s">
        <v>483</v>
      </c>
      <c r="C276" s="317" t="s">
        <v>85</v>
      </c>
      <c r="D276" s="109" t="s">
        <v>504</v>
      </c>
      <c r="E276" s="44" t="s">
        <v>454</v>
      </c>
      <c r="F276" s="327" t="s">
        <v>955</v>
      </c>
      <c r="G276" s="49">
        <v>43556</v>
      </c>
      <c r="H276" s="232">
        <v>1</v>
      </c>
      <c r="I276" s="230">
        <v>29</v>
      </c>
      <c r="J276" s="230"/>
      <c r="K276" s="230"/>
      <c r="L276" s="230"/>
      <c r="M276" s="230"/>
      <c r="N276" s="230"/>
      <c r="O276" s="215" t="s">
        <v>453</v>
      </c>
      <c r="P276" s="240"/>
      <c r="Q276" s="242"/>
      <c r="R276" s="242"/>
      <c r="S276" s="240"/>
      <c r="T276" s="239"/>
      <c r="U276" s="40"/>
      <c r="V276" s="13" t="s">
        <v>76</v>
      </c>
      <c r="W276" s="13"/>
      <c r="X276" s="13" t="s">
        <v>76</v>
      </c>
      <c r="Y276" s="124" t="s">
        <v>164</v>
      </c>
      <c r="Z276" s="20"/>
    </row>
    <row r="277" spans="1:27" ht="23.25" x14ac:dyDescent="0.35">
      <c r="A277" s="13">
        <v>31</v>
      </c>
      <c r="B277" s="169" t="s">
        <v>30</v>
      </c>
      <c r="C277" s="317" t="s">
        <v>532</v>
      </c>
      <c r="D277" s="106" t="s">
        <v>531</v>
      </c>
      <c r="E277" s="70" t="s">
        <v>530</v>
      </c>
      <c r="F277" s="17"/>
      <c r="G277" s="49">
        <v>43556</v>
      </c>
      <c r="H277" s="232">
        <v>1</v>
      </c>
      <c r="I277" s="230">
        <v>288</v>
      </c>
      <c r="J277" s="221"/>
      <c r="K277" s="221"/>
      <c r="L277" s="221"/>
      <c r="M277" s="221"/>
      <c r="N277" s="221"/>
      <c r="O277" s="231">
        <v>2</v>
      </c>
      <c r="P277" s="243"/>
      <c r="Q277" s="243"/>
      <c r="R277" s="243"/>
      <c r="S277" s="244"/>
      <c r="T277" s="313"/>
      <c r="U277" s="118" t="s">
        <v>748</v>
      </c>
      <c r="V277" s="13" t="s">
        <v>77</v>
      </c>
      <c r="W277" s="13" t="s">
        <v>84</v>
      </c>
      <c r="X277" s="54" t="s">
        <v>87</v>
      </c>
      <c r="Y277" s="120" t="s">
        <v>163</v>
      </c>
      <c r="Z277" s="55"/>
    </row>
    <row r="278" spans="1:27" ht="23.25" x14ac:dyDescent="0.35">
      <c r="A278" s="13">
        <v>32</v>
      </c>
      <c r="B278" s="47" t="s">
        <v>56</v>
      </c>
      <c r="C278" s="48" t="s">
        <v>552</v>
      </c>
      <c r="D278" s="91" t="s">
        <v>554</v>
      </c>
      <c r="E278" s="70" t="s">
        <v>543</v>
      </c>
      <c r="F278" s="16"/>
      <c r="G278" s="99">
        <v>43556</v>
      </c>
      <c r="H278" s="226">
        <v>1</v>
      </c>
      <c r="I278" s="221">
        <v>339</v>
      </c>
      <c r="J278" s="221"/>
      <c r="K278" s="221"/>
      <c r="L278" s="221"/>
      <c r="M278" s="221"/>
      <c r="N278" s="221"/>
      <c r="O278" s="231" t="s">
        <v>512</v>
      </c>
      <c r="P278" s="243"/>
      <c r="Q278" s="243"/>
      <c r="R278" s="243"/>
      <c r="S278" s="244"/>
      <c r="T278" s="237" t="s">
        <v>646</v>
      </c>
      <c r="U278" s="114" t="s">
        <v>645</v>
      </c>
      <c r="V278" s="97"/>
      <c r="W278" s="54"/>
      <c r="X278" s="54" t="s">
        <v>87</v>
      </c>
      <c r="Y278" s="127" t="s">
        <v>158</v>
      </c>
      <c r="Z278" s="55"/>
    </row>
    <row r="279" spans="1:27" ht="32.25" customHeight="1" x14ac:dyDescent="0.35">
      <c r="A279" s="13">
        <v>33</v>
      </c>
      <c r="B279" s="47" t="s">
        <v>56</v>
      </c>
      <c r="C279" s="48" t="s">
        <v>547</v>
      </c>
      <c r="D279" s="91" t="s">
        <v>648</v>
      </c>
      <c r="E279" s="44" t="s">
        <v>543</v>
      </c>
      <c r="F279" s="16"/>
      <c r="G279" s="99">
        <v>43586</v>
      </c>
      <c r="H279" s="226">
        <v>1</v>
      </c>
      <c r="I279" s="221">
        <v>125</v>
      </c>
      <c r="J279" s="221"/>
      <c r="K279" s="221"/>
      <c r="L279" s="221"/>
      <c r="M279" s="221"/>
      <c r="N279" s="221"/>
      <c r="O279" s="231" t="s">
        <v>512</v>
      </c>
      <c r="P279" s="243"/>
      <c r="Q279" s="243"/>
      <c r="R279" s="243"/>
      <c r="S279" s="244"/>
      <c r="T279" s="237"/>
      <c r="U279" s="114" t="s">
        <v>647</v>
      </c>
      <c r="V279" s="97"/>
      <c r="W279" s="54"/>
      <c r="X279" s="54" t="s">
        <v>87</v>
      </c>
      <c r="Y279" s="126" t="s">
        <v>875</v>
      </c>
      <c r="Z279" s="55"/>
    </row>
    <row r="280" spans="1:27" ht="32.25" customHeight="1" x14ac:dyDescent="0.35">
      <c r="A280" s="13">
        <v>34</v>
      </c>
      <c r="B280" s="144" t="s">
        <v>30</v>
      </c>
      <c r="C280" s="143" t="s">
        <v>560</v>
      </c>
      <c r="D280" s="91" t="s">
        <v>750</v>
      </c>
      <c r="E280" s="70" t="s">
        <v>742</v>
      </c>
      <c r="F280" s="16"/>
      <c r="G280" s="99">
        <v>43556</v>
      </c>
      <c r="H280" s="226">
        <v>1</v>
      </c>
      <c r="I280" s="221">
        <v>297</v>
      </c>
      <c r="J280" s="221"/>
      <c r="K280" s="221"/>
      <c r="L280" s="221"/>
      <c r="M280" s="221"/>
      <c r="N280" s="221"/>
      <c r="O280" s="231">
        <v>4</v>
      </c>
      <c r="P280" s="243"/>
      <c r="Q280" s="243"/>
      <c r="R280" s="243"/>
      <c r="S280" s="244"/>
      <c r="T280" s="237"/>
      <c r="U280" s="118" t="s">
        <v>749</v>
      </c>
      <c r="V280" s="13" t="s">
        <v>77</v>
      </c>
      <c r="W280" s="13" t="s">
        <v>84</v>
      </c>
      <c r="X280" s="54" t="s">
        <v>87</v>
      </c>
      <c r="Y280" s="116" t="s">
        <v>163</v>
      </c>
      <c r="Z280" s="55"/>
    </row>
    <row r="281" spans="1:27" ht="32.25" customHeight="1" x14ac:dyDescent="0.35">
      <c r="A281" s="13">
        <v>35</v>
      </c>
      <c r="B281" s="112" t="s">
        <v>56</v>
      </c>
      <c r="C281" s="113" t="s">
        <v>626</v>
      </c>
      <c r="D281" s="91" t="s">
        <v>947</v>
      </c>
      <c r="E281" s="44" t="s">
        <v>451</v>
      </c>
      <c r="F281" s="16"/>
      <c r="G281" s="99">
        <v>43556</v>
      </c>
      <c r="H281" s="226">
        <v>1</v>
      </c>
      <c r="I281" s="221">
        <v>94</v>
      </c>
      <c r="J281" s="221"/>
      <c r="K281" s="221"/>
      <c r="L281" s="221"/>
      <c r="M281" s="221"/>
      <c r="N281" s="221"/>
      <c r="O281" s="231" t="s">
        <v>88</v>
      </c>
      <c r="P281" s="243"/>
      <c r="Q281" s="243"/>
      <c r="R281" s="243"/>
      <c r="S281" s="244"/>
      <c r="T281" s="258" t="s">
        <v>628</v>
      </c>
      <c r="U281" s="114" t="s">
        <v>627</v>
      </c>
      <c r="V281" s="111" t="s">
        <v>77</v>
      </c>
      <c r="W281" s="54" t="s">
        <v>84</v>
      </c>
      <c r="X281" s="54" t="s">
        <v>76</v>
      </c>
      <c r="Y281" s="120" t="s">
        <v>158</v>
      </c>
      <c r="Z281" s="55"/>
    </row>
    <row r="282" spans="1:27" ht="21.75" customHeight="1" x14ac:dyDescent="0.35">
      <c r="A282" s="13">
        <v>36</v>
      </c>
      <c r="B282" s="139" t="s">
        <v>483</v>
      </c>
      <c r="C282" s="138" t="s">
        <v>740</v>
      </c>
      <c r="D282" s="91" t="s">
        <v>741</v>
      </c>
      <c r="E282" s="70" t="s">
        <v>454</v>
      </c>
      <c r="F282" s="16" t="s">
        <v>956</v>
      </c>
      <c r="G282" s="99">
        <v>43556</v>
      </c>
      <c r="H282" s="226">
        <v>69</v>
      </c>
      <c r="I282" s="221">
        <v>8740</v>
      </c>
      <c r="J282" s="221"/>
      <c r="K282" s="221"/>
      <c r="L282" s="221"/>
      <c r="M282" s="221"/>
      <c r="N282" s="221"/>
      <c r="O282" s="231"/>
      <c r="P282" s="243"/>
      <c r="Q282" s="243"/>
      <c r="R282" s="243"/>
      <c r="S282" s="259"/>
      <c r="T282" s="241"/>
      <c r="U282" s="114"/>
      <c r="V282" s="137"/>
      <c r="W282" s="54"/>
      <c r="X282" s="54" t="s">
        <v>76</v>
      </c>
      <c r="Y282" s="120" t="s">
        <v>175</v>
      </c>
      <c r="Z282" s="55"/>
    </row>
    <row r="283" spans="1:27" ht="21.75" customHeight="1" x14ac:dyDescent="0.35">
      <c r="A283" s="13">
        <v>37</v>
      </c>
      <c r="B283" s="134" t="s">
        <v>483</v>
      </c>
      <c r="C283" s="135" t="s">
        <v>736</v>
      </c>
      <c r="D283" s="91" t="s">
        <v>737</v>
      </c>
      <c r="E283" s="70" t="s">
        <v>454</v>
      </c>
      <c r="F283" s="16"/>
      <c r="G283" s="99">
        <v>43586</v>
      </c>
      <c r="H283" s="226">
        <v>1</v>
      </c>
      <c r="I283" s="221">
        <v>80</v>
      </c>
      <c r="J283" s="221"/>
      <c r="K283" s="221"/>
      <c r="L283" s="221">
        <v>0</v>
      </c>
      <c r="M283" s="221"/>
      <c r="N283" s="221"/>
      <c r="O283" s="231" t="s">
        <v>512</v>
      </c>
      <c r="P283" s="243"/>
      <c r="Q283" s="243"/>
      <c r="R283" s="243"/>
      <c r="S283" s="259"/>
      <c r="T283" s="241"/>
      <c r="U283" s="114"/>
      <c r="V283" s="136"/>
      <c r="W283" s="54"/>
      <c r="X283" s="54" t="s">
        <v>76</v>
      </c>
      <c r="Y283" s="120" t="s">
        <v>175</v>
      </c>
      <c r="Z283" s="55"/>
      <c r="AA283" s="21" t="s">
        <v>943</v>
      </c>
    </row>
    <row r="284" spans="1:27" ht="21.75" customHeight="1" x14ac:dyDescent="0.35">
      <c r="A284" s="13">
        <v>38</v>
      </c>
      <c r="B284" s="169" t="s">
        <v>483</v>
      </c>
      <c r="C284" s="300" t="s">
        <v>933</v>
      </c>
      <c r="D284" s="91" t="s">
        <v>932</v>
      </c>
      <c r="E284" s="70" t="s">
        <v>454</v>
      </c>
      <c r="F284" s="16"/>
      <c r="G284" s="99">
        <v>43586</v>
      </c>
      <c r="H284" s="226">
        <v>1</v>
      </c>
      <c r="I284" s="221">
        <v>94</v>
      </c>
      <c r="J284" s="221">
        <v>7</v>
      </c>
      <c r="K284" s="221">
        <v>15</v>
      </c>
      <c r="L284" s="221"/>
      <c r="M284" s="221"/>
      <c r="N284" s="221"/>
      <c r="O284" s="231"/>
      <c r="P284" s="243"/>
      <c r="Q284" s="243"/>
      <c r="R284" s="243"/>
      <c r="S284" s="259"/>
      <c r="T284" s="298"/>
      <c r="U284" s="193"/>
      <c r="V284" s="54" t="s">
        <v>76</v>
      </c>
      <c r="W284" s="54"/>
      <c r="X284" s="54" t="s">
        <v>76</v>
      </c>
      <c r="Y284" s="120" t="s">
        <v>931</v>
      </c>
      <c r="Z284" s="55"/>
      <c r="AA284" s="301" t="s">
        <v>939</v>
      </c>
    </row>
    <row r="285" spans="1:27" ht="21.75" customHeight="1" x14ac:dyDescent="0.35">
      <c r="A285" s="13">
        <v>39</v>
      </c>
      <c r="B285" s="169" t="s">
        <v>483</v>
      </c>
      <c r="C285" s="300" t="s">
        <v>933</v>
      </c>
      <c r="D285" s="91" t="s">
        <v>936</v>
      </c>
      <c r="E285" s="70" t="s">
        <v>454</v>
      </c>
      <c r="F285" s="16"/>
      <c r="G285" s="99">
        <v>43586</v>
      </c>
      <c r="H285" s="226">
        <v>1</v>
      </c>
      <c r="I285" s="221">
        <v>32</v>
      </c>
      <c r="J285" s="221">
        <v>6</v>
      </c>
      <c r="K285" s="221">
        <v>16</v>
      </c>
      <c r="L285" s="221"/>
      <c r="M285" s="221"/>
      <c r="N285" s="221"/>
      <c r="O285" s="231"/>
      <c r="P285" s="243"/>
      <c r="Q285" s="243"/>
      <c r="R285" s="243"/>
      <c r="S285" s="259"/>
      <c r="T285" s="298"/>
      <c r="U285" s="193"/>
      <c r="V285" s="54" t="s">
        <v>76</v>
      </c>
      <c r="W285" s="54"/>
      <c r="X285" s="54" t="s">
        <v>76</v>
      </c>
      <c r="Y285" s="120" t="s">
        <v>931</v>
      </c>
      <c r="Z285" s="55"/>
      <c r="AA285" t="s">
        <v>937</v>
      </c>
    </row>
    <row r="286" spans="1:27" ht="21.75" customHeight="1" x14ac:dyDescent="0.35">
      <c r="A286" s="13">
        <v>40</v>
      </c>
      <c r="B286" s="169" t="s">
        <v>483</v>
      </c>
      <c r="C286" s="300" t="s">
        <v>933</v>
      </c>
      <c r="D286" s="91" t="s">
        <v>941</v>
      </c>
      <c r="E286" s="70" t="s">
        <v>454</v>
      </c>
      <c r="F286" s="16"/>
      <c r="G286" s="99">
        <v>43586</v>
      </c>
      <c r="H286" s="226">
        <v>1</v>
      </c>
      <c r="I286" s="221">
        <v>17</v>
      </c>
      <c r="J286" s="221">
        <v>1</v>
      </c>
      <c r="K286" s="221">
        <v>2</v>
      </c>
      <c r="L286" s="221"/>
      <c r="M286" s="221"/>
      <c r="N286" s="221"/>
      <c r="O286" s="231"/>
      <c r="P286" s="243"/>
      <c r="Q286" s="243"/>
      <c r="R286" s="243"/>
      <c r="S286" s="259"/>
      <c r="T286" s="298"/>
      <c r="U286" s="193"/>
      <c r="V286" s="54" t="s">
        <v>76</v>
      </c>
      <c r="W286" s="54"/>
      <c r="X286" s="54" t="s">
        <v>76</v>
      </c>
      <c r="Y286" s="120" t="s">
        <v>931</v>
      </c>
      <c r="Z286" s="55"/>
      <c r="AA286" s="301" t="s">
        <v>940</v>
      </c>
    </row>
    <row r="287" spans="1:27" ht="21.75" customHeight="1" x14ac:dyDescent="0.35">
      <c r="A287" s="13">
        <v>41</v>
      </c>
      <c r="B287" s="169" t="s">
        <v>483</v>
      </c>
      <c r="C287" s="300" t="s">
        <v>933</v>
      </c>
      <c r="D287" s="91" t="s">
        <v>934</v>
      </c>
      <c r="E287" s="70" t="s">
        <v>454</v>
      </c>
      <c r="F287" s="16"/>
      <c r="G287" s="99">
        <v>43586</v>
      </c>
      <c r="H287" s="226">
        <v>1</v>
      </c>
      <c r="I287" s="221">
        <v>33</v>
      </c>
      <c r="J287" s="221">
        <v>9</v>
      </c>
      <c r="K287" s="221">
        <v>22</v>
      </c>
      <c r="L287" s="221"/>
      <c r="M287" s="221"/>
      <c r="N287" s="221"/>
      <c r="O287" s="231"/>
      <c r="P287" s="243"/>
      <c r="Q287" s="243"/>
      <c r="R287" s="243"/>
      <c r="S287" s="259"/>
      <c r="T287" s="298"/>
      <c r="U287" s="193"/>
      <c r="V287" s="54" t="s">
        <v>76</v>
      </c>
      <c r="W287" s="54"/>
      <c r="X287" s="54" t="s">
        <v>76</v>
      </c>
      <c r="Y287" s="120" t="s">
        <v>931</v>
      </c>
      <c r="Z287" s="55"/>
      <c r="AA287" t="s">
        <v>942</v>
      </c>
    </row>
    <row r="288" spans="1:27" ht="21.75" customHeight="1" x14ac:dyDescent="0.35">
      <c r="A288" s="13">
        <v>42</v>
      </c>
      <c r="B288" s="169" t="s">
        <v>483</v>
      </c>
      <c r="C288" s="300" t="s">
        <v>933</v>
      </c>
      <c r="D288" s="91" t="s">
        <v>935</v>
      </c>
      <c r="E288" s="70" t="s">
        <v>454</v>
      </c>
      <c r="F288" s="16"/>
      <c r="G288" s="99">
        <v>43586</v>
      </c>
      <c r="H288" s="226">
        <v>1</v>
      </c>
      <c r="I288" s="221">
        <v>32</v>
      </c>
      <c r="J288" s="221">
        <v>0</v>
      </c>
      <c r="K288" s="221"/>
      <c r="L288" s="221"/>
      <c r="M288" s="221"/>
      <c r="N288" s="221"/>
      <c r="O288" s="231"/>
      <c r="P288" s="243"/>
      <c r="Q288" s="243"/>
      <c r="R288" s="243"/>
      <c r="S288" s="259"/>
      <c r="T288" s="298"/>
      <c r="U288" s="193"/>
      <c r="V288" s="54" t="s">
        <v>76</v>
      </c>
      <c r="W288" s="54"/>
      <c r="X288" s="54" t="s">
        <v>76</v>
      </c>
      <c r="Y288" s="120" t="s">
        <v>931</v>
      </c>
      <c r="Z288" s="55"/>
      <c r="AA288" t="s">
        <v>938</v>
      </c>
    </row>
    <row r="289" spans="1:26" ht="32.25" customHeight="1" x14ac:dyDescent="0.35">
      <c r="A289" s="13">
        <v>38</v>
      </c>
      <c r="B289" s="144" t="s">
        <v>30</v>
      </c>
      <c r="C289" s="143" t="s">
        <v>752</v>
      </c>
      <c r="D289" s="91" t="s">
        <v>751</v>
      </c>
      <c r="E289" s="70" t="s">
        <v>530</v>
      </c>
      <c r="F289" s="16"/>
      <c r="G289" s="99">
        <v>43617</v>
      </c>
      <c r="H289" s="226">
        <v>1</v>
      </c>
      <c r="I289" s="221">
        <v>22</v>
      </c>
      <c r="J289" s="221"/>
      <c r="K289" s="221"/>
      <c r="L289" s="221"/>
      <c r="M289" s="221"/>
      <c r="N289" s="221"/>
      <c r="O289" s="231" t="s">
        <v>512</v>
      </c>
      <c r="P289" s="243"/>
      <c r="Q289" s="243"/>
      <c r="R289" s="243"/>
      <c r="S289" s="244"/>
      <c r="T289" s="241"/>
      <c r="U289" s="114" t="s">
        <v>753</v>
      </c>
      <c r="V289" s="13" t="s">
        <v>77</v>
      </c>
      <c r="W289" s="13" t="s">
        <v>84</v>
      </c>
      <c r="X289" s="54" t="s">
        <v>87</v>
      </c>
      <c r="Y289" s="120" t="s">
        <v>163</v>
      </c>
      <c r="Z289" s="55"/>
    </row>
    <row r="290" spans="1:26" ht="32.25" customHeight="1" x14ac:dyDescent="0.35">
      <c r="A290" s="13">
        <v>39</v>
      </c>
      <c r="B290" s="152" t="s">
        <v>46</v>
      </c>
      <c r="C290" s="153" t="s">
        <v>780</v>
      </c>
      <c r="D290" s="157" t="s">
        <v>781</v>
      </c>
      <c r="E290" s="70" t="s">
        <v>425</v>
      </c>
      <c r="F290" s="16"/>
      <c r="G290" s="99">
        <v>43556</v>
      </c>
      <c r="H290" s="226">
        <v>1</v>
      </c>
      <c r="I290" s="221">
        <v>853</v>
      </c>
      <c r="J290" s="221"/>
      <c r="K290" s="221"/>
      <c r="L290" s="221">
        <v>0</v>
      </c>
      <c r="M290" s="221"/>
      <c r="N290" s="221"/>
      <c r="O290" s="231" t="s">
        <v>512</v>
      </c>
      <c r="P290" s="243"/>
      <c r="Q290" s="243"/>
      <c r="R290" s="243"/>
      <c r="S290" s="244"/>
      <c r="T290" s="241"/>
      <c r="U290" s="155" t="s">
        <v>788</v>
      </c>
      <c r="V290" s="154" t="s">
        <v>77</v>
      </c>
      <c r="W290" s="54" t="s">
        <v>84</v>
      </c>
      <c r="X290" s="54" t="s">
        <v>87</v>
      </c>
      <c r="Y290" s="120" t="s">
        <v>160</v>
      </c>
      <c r="Z290" s="55"/>
    </row>
    <row r="291" spans="1:26" ht="32.25" customHeight="1" x14ac:dyDescent="0.35">
      <c r="A291" s="13">
        <v>40</v>
      </c>
      <c r="B291" s="158" t="s">
        <v>46</v>
      </c>
      <c r="C291" s="159" t="s">
        <v>786</v>
      </c>
      <c r="D291" s="157" t="s">
        <v>787</v>
      </c>
      <c r="E291" s="70" t="s">
        <v>529</v>
      </c>
      <c r="F291" s="16"/>
      <c r="G291" s="99">
        <v>43556</v>
      </c>
      <c r="H291" s="226">
        <v>1</v>
      </c>
      <c r="I291" s="221">
        <v>121</v>
      </c>
      <c r="J291" s="221"/>
      <c r="K291" s="221"/>
      <c r="L291" s="221">
        <v>0</v>
      </c>
      <c r="M291" s="221"/>
      <c r="N291" s="221"/>
      <c r="O291" s="231" t="s">
        <v>512</v>
      </c>
      <c r="P291" s="243"/>
      <c r="Q291" s="243"/>
      <c r="R291" s="243"/>
      <c r="S291" s="244"/>
      <c r="T291" s="241"/>
      <c r="U291" s="161" t="s">
        <v>785</v>
      </c>
      <c r="V291" s="160" t="s">
        <v>77</v>
      </c>
      <c r="W291" s="54" t="s">
        <v>84</v>
      </c>
      <c r="X291" s="54" t="s">
        <v>87</v>
      </c>
      <c r="Y291" s="120" t="s">
        <v>162</v>
      </c>
      <c r="Z291" s="55"/>
    </row>
    <row r="292" spans="1:26" ht="32.25" customHeight="1" x14ac:dyDescent="0.35">
      <c r="A292" s="13">
        <v>41</v>
      </c>
      <c r="B292" s="140" t="s">
        <v>46</v>
      </c>
      <c r="C292" s="141" t="s">
        <v>745</v>
      </c>
      <c r="D292" s="91" t="s">
        <v>744</v>
      </c>
      <c r="E292" s="70" t="s">
        <v>425</v>
      </c>
      <c r="F292" s="16"/>
      <c r="G292" s="99">
        <v>43556</v>
      </c>
      <c r="H292" s="226">
        <v>1</v>
      </c>
      <c r="I292" s="221">
        <v>288</v>
      </c>
      <c r="J292" s="221"/>
      <c r="K292" s="221"/>
      <c r="L292" s="221">
        <v>0</v>
      </c>
      <c r="M292" s="221"/>
      <c r="N292" s="221"/>
      <c r="O292" s="231" t="s">
        <v>512</v>
      </c>
      <c r="P292" s="243"/>
      <c r="Q292" s="243"/>
      <c r="R292" s="243"/>
      <c r="S292" s="244"/>
      <c r="T292" s="241"/>
      <c r="U292" s="114" t="s">
        <v>747</v>
      </c>
      <c r="V292" s="142" t="s">
        <v>77</v>
      </c>
      <c r="W292" s="54" t="s">
        <v>84</v>
      </c>
      <c r="X292" s="54" t="s">
        <v>87</v>
      </c>
      <c r="Y292" s="120" t="s">
        <v>162</v>
      </c>
      <c r="Z292" s="55"/>
    </row>
    <row r="293" spans="1:26" ht="32.25" customHeight="1" x14ac:dyDescent="0.35">
      <c r="A293" s="13">
        <v>42</v>
      </c>
      <c r="B293" s="169" t="s">
        <v>46</v>
      </c>
      <c r="C293" s="188" t="s">
        <v>805</v>
      </c>
      <c r="D293" s="91" t="s">
        <v>806</v>
      </c>
      <c r="E293" s="70" t="s">
        <v>529</v>
      </c>
      <c r="F293" s="16"/>
      <c r="G293" s="99">
        <v>43556</v>
      </c>
      <c r="H293" s="226">
        <v>1</v>
      </c>
      <c r="I293" s="221">
        <v>81</v>
      </c>
      <c r="J293" s="221"/>
      <c r="K293" s="221"/>
      <c r="L293" s="221"/>
      <c r="M293" s="221"/>
      <c r="N293" s="221"/>
      <c r="O293" s="231"/>
      <c r="P293" s="243"/>
      <c r="Q293" s="243"/>
      <c r="R293" s="243"/>
      <c r="S293" s="244"/>
      <c r="T293" s="241"/>
      <c r="U293" s="186"/>
      <c r="V293" s="187"/>
      <c r="W293" s="54"/>
      <c r="X293" s="54" t="s">
        <v>76</v>
      </c>
      <c r="Y293" s="120" t="s">
        <v>807</v>
      </c>
      <c r="Z293" s="55"/>
    </row>
    <row r="294" spans="1:26" ht="32.25" customHeight="1" x14ac:dyDescent="0.35">
      <c r="A294" s="13">
        <v>43</v>
      </c>
      <c r="B294" s="169" t="s">
        <v>46</v>
      </c>
      <c r="C294" s="173" t="s">
        <v>538</v>
      </c>
      <c r="D294" s="91" t="s">
        <v>796</v>
      </c>
      <c r="E294" s="70" t="s">
        <v>529</v>
      </c>
      <c r="F294" s="16"/>
      <c r="G294" s="99">
        <v>43617</v>
      </c>
      <c r="H294" s="226">
        <v>1</v>
      </c>
      <c r="I294" s="221">
        <v>24</v>
      </c>
      <c r="J294" s="221"/>
      <c r="K294" s="221"/>
      <c r="L294" s="221"/>
      <c r="M294" s="221"/>
      <c r="N294" s="221"/>
      <c r="O294" s="231"/>
      <c r="P294" s="243"/>
      <c r="Q294" s="243"/>
      <c r="R294" s="243"/>
      <c r="S294" s="244"/>
      <c r="T294" s="241"/>
      <c r="U294" s="171"/>
      <c r="V294" s="172"/>
      <c r="W294" s="54"/>
      <c r="X294" s="54" t="s">
        <v>76</v>
      </c>
      <c r="Y294" s="120" t="s">
        <v>542</v>
      </c>
      <c r="Z294" s="55"/>
    </row>
    <row r="295" spans="1:26" ht="32.25" customHeight="1" x14ac:dyDescent="0.35">
      <c r="A295" s="13">
        <v>44</v>
      </c>
      <c r="B295" s="169" t="s">
        <v>46</v>
      </c>
      <c r="C295" s="173" t="s">
        <v>538</v>
      </c>
      <c r="D295" s="91" t="s">
        <v>797</v>
      </c>
      <c r="E295" s="70" t="s">
        <v>529</v>
      </c>
      <c r="F295" s="16"/>
      <c r="G295" s="99">
        <v>43617</v>
      </c>
      <c r="H295" s="226">
        <v>1</v>
      </c>
      <c r="I295" s="221">
        <v>172</v>
      </c>
      <c r="J295" s="221"/>
      <c r="K295" s="221"/>
      <c r="L295" s="221"/>
      <c r="M295" s="221"/>
      <c r="N295" s="221"/>
      <c r="O295" s="231"/>
      <c r="P295" s="243"/>
      <c r="Q295" s="243"/>
      <c r="R295" s="243"/>
      <c r="S295" s="244"/>
      <c r="T295" s="241"/>
      <c r="U295" s="171"/>
      <c r="V295" s="172"/>
      <c r="W295" s="54"/>
      <c r="X295" s="54" t="s">
        <v>76</v>
      </c>
      <c r="Y295" s="120" t="s">
        <v>542</v>
      </c>
      <c r="Z295" s="55"/>
    </row>
    <row r="296" spans="1:26" ht="32.25" customHeight="1" x14ac:dyDescent="0.35">
      <c r="A296" s="13">
        <v>45</v>
      </c>
      <c r="B296" s="169" t="s">
        <v>46</v>
      </c>
      <c r="C296" s="177" t="s">
        <v>798</v>
      </c>
      <c r="D296" s="91" t="s">
        <v>816</v>
      </c>
      <c r="E296" s="70" t="s">
        <v>529</v>
      </c>
      <c r="F296" s="16"/>
      <c r="G296" s="99">
        <v>43586</v>
      </c>
      <c r="H296" s="226">
        <v>1</v>
      </c>
      <c r="I296" s="221">
        <f>612/3</f>
        <v>204</v>
      </c>
      <c r="J296" s="221"/>
      <c r="K296" s="221"/>
      <c r="L296" s="221"/>
      <c r="M296" s="221"/>
      <c r="N296" s="221"/>
      <c r="O296" s="231"/>
      <c r="P296" s="243"/>
      <c r="Q296" s="243"/>
      <c r="R296" s="243"/>
      <c r="S296" s="244"/>
      <c r="T296" s="241"/>
      <c r="U296" s="175" t="s">
        <v>969</v>
      </c>
      <c r="V296" s="176"/>
      <c r="W296" s="54"/>
      <c r="X296" s="54" t="s">
        <v>76</v>
      </c>
      <c r="Y296" s="120" t="s">
        <v>542</v>
      </c>
      <c r="Z296" s="55"/>
    </row>
    <row r="297" spans="1:26" ht="32.25" customHeight="1" x14ac:dyDescent="0.35">
      <c r="A297" s="13">
        <v>46</v>
      </c>
      <c r="B297" s="169" t="s">
        <v>46</v>
      </c>
      <c r="C297" s="189" t="s">
        <v>798</v>
      </c>
      <c r="D297" s="91" t="s">
        <v>817</v>
      </c>
      <c r="E297" s="70" t="s">
        <v>529</v>
      </c>
      <c r="F297" s="16"/>
      <c r="G297" s="99">
        <v>43586</v>
      </c>
      <c r="H297" s="226">
        <v>1</v>
      </c>
      <c r="I297" s="221">
        <f>612/3</f>
        <v>204</v>
      </c>
      <c r="J297" s="221"/>
      <c r="K297" s="221"/>
      <c r="L297" s="221"/>
      <c r="M297" s="221"/>
      <c r="N297" s="221"/>
      <c r="O297" s="231"/>
      <c r="P297" s="243"/>
      <c r="Q297" s="243"/>
      <c r="R297" s="243"/>
      <c r="S297" s="244"/>
      <c r="T297" s="241"/>
      <c r="U297" s="193" t="s">
        <v>969</v>
      </c>
      <c r="V297" s="190"/>
      <c r="W297" s="54"/>
      <c r="X297" s="54" t="s">
        <v>76</v>
      </c>
      <c r="Y297" s="120" t="s">
        <v>542</v>
      </c>
      <c r="Z297" s="55"/>
    </row>
    <row r="298" spans="1:26" ht="32.25" customHeight="1" x14ac:dyDescent="0.35">
      <c r="A298" s="13">
        <v>47</v>
      </c>
      <c r="B298" s="169" t="s">
        <v>46</v>
      </c>
      <c r="C298" s="189" t="s">
        <v>798</v>
      </c>
      <c r="D298" s="91" t="s">
        <v>818</v>
      </c>
      <c r="E298" s="70" t="s">
        <v>529</v>
      </c>
      <c r="F298" s="16"/>
      <c r="G298" s="99">
        <v>43586</v>
      </c>
      <c r="H298" s="226">
        <v>1</v>
      </c>
      <c r="I298" s="221">
        <f>612/3</f>
        <v>204</v>
      </c>
      <c r="J298" s="221"/>
      <c r="K298" s="221"/>
      <c r="L298" s="221"/>
      <c r="M298" s="221"/>
      <c r="N298" s="221"/>
      <c r="O298" s="231"/>
      <c r="P298" s="243"/>
      <c r="Q298" s="243"/>
      <c r="R298" s="243"/>
      <c r="S298" s="244"/>
      <c r="T298" s="241"/>
      <c r="U298" s="193" t="s">
        <v>969</v>
      </c>
      <c r="V298" s="190"/>
      <c r="W298" s="54"/>
      <c r="X298" s="54" t="s">
        <v>76</v>
      </c>
      <c r="Y298" s="120" t="s">
        <v>542</v>
      </c>
      <c r="Z298" s="55"/>
    </row>
    <row r="299" spans="1:26" ht="32.25" customHeight="1" x14ac:dyDescent="0.35">
      <c r="A299" s="13">
        <v>48</v>
      </c>
      <c r="B299" s="169" t="s">
        <v>46</v>
      </c>
      <c r="C299" s="177" t="s">
        <v>799</v>
      </c>
      <c r="D299" s="91" t="s">
        <v>800</v>
      </c>
      <c r="E299" s="70" t="s">
        <v>529</v>
      </c>
      <c r="F299" s="16"/>
      <c r="G299" s="99">
        <v>43617</v>
      </c>
      <c r="H299" s="226">
        <v>1</v>
      </c>
      <c r="I299" s="221">
        <v>60</v>
      </c>
      <c r="J299" s="221"/>
      <c r="K299" s="221"/>
      <c r="L299" s="221"/>
      <c r="M299" s="221"/>
      <c r="N299" s="221"/>
      <c r="O299" s="231"/>
      <c r="P299" s="243"/>
      <c r="Q299" s="243"/>
      <c r="R299" s="243"/>
      <c r="S299" s="244"/>
      <c r="T299" s="241"/>
      <c r="U299" s="175" t="s">
        <v>967</v>
      </c>
      <c r="V299" s="176"/>
      <c r="W299" s="54"/>
      <c r="X299" s="54" t="s">
        <v>87</v>
      </c>
      <c r="Y299" s="120" t="s">
        <v>542</v>
      </c>
      <c r="Z299" s="55"/>
    </row>
    <row r="300" spans="1:26" ht="32.25" customHeight="1" x14ac:dyDescent="0.35">
      <c r="A300" s="13">
        <v>49</v>
      </c>
      <c r="B300" s="169" t="s">
        <v>46</v>
      </c>
      <c r="C300" s="177" t="s">
        <v>799</v>
      </c>
      <c r="D300" s="91" t="s">
        <v>801</v>
      </c>
      <c r="E300" s="70" t="s">
        <v>529</v>
      </c>
      <c r="F300" s="16"/>
      <c r="G300" s="99">
        <v>43617</v>
      </c>
      <c r="H300" s="226">
        <v>1</v>
      </c>
      <c r="I300" s="221">
        <v>109</v>
      </c>
      <c r="J300" s="221"/>
      <c r="K300" s="221"/>
      <c r="L300" s="221"/>
      <c r="M300" s="221"/>
      <c r="N300" s="221"/>
      <c r="O300" s="231"/>
      <c r="P300" s="243"/>
      <c r="Q300" s="243"/>
      <c r="R300" s="243"/>
      <c r="S300" s="244"/>
      <c r="T300" s="241"/>
      <c r="U300" s="175" t="s">
        <v>968</v>
      </c>
      <c r="V300" s="176"/>
      <c r="W300" s="54"/>
      <c r="X300" s="54" t="s">
        <v>87</v>
      </c>
      <c r="Y300" s="120" t="s">
        <v>542</v>
      </c>
      <c r="Z300" s="55"/>
    </row>
    <row r="301" spans="1:26" ht="32.25" customHeight="1" x14ac:dyDescent="0.35">
      <c r="A301" s="13">
        <v>50</v>
      </c>
      <c r="B301" s="169" t="s">
        <v>46</v>
      </c>
      <c r="C301" s="177" t="s">
        <v>802</v>
      </c>
      <c r="D301" s="91" t="s">
        <v>803</v>
      </c>
      <c r="E301" s="70" t="s">
        <v>529</v>
      </c>
      <c r="F301" s="16"/>
      <c r="G301" s="99">
        <v>43617</v>
      </c>
      <c r="H301" s="226">
        <v>1</v>
      </c>
      <c r="I301" s="221">
        <v>78</v>
      </c>
      <c r="J301" s="221"/>
      <c r="K301" s="221"/>
      <c r="L301" s="221"/>
      <c r="M301" s="221"/>
      <c r="N301" s="221"/>
      <c r="O301" s="231"/>
      <c r="P301" s="243"/>
      <c r="Q301" s="243"/>
      <c r="R301" s="243"/>
      <c r="S301" s="244"/>
      <c r="T301" s="241"/>
      <c r="U301" s="175" t="s">
        <v>966</v>
      </c>
      <c r="V301" s="176"/>
      <c r="W301" s="54"/>
      <c r="X301" s="54" t="s">
        <v>87</v>
      </c>
      <c r="Y301" s="120" t="s">
        <v>542</v>
      </c>
      <c r="Z301" s="55"/>
    </row>
    <row r="302" spans="1:26" ht="32.25" customHeight="1" x14ac:dyDescent="0.35">
      <c r="A302" s="13">
        <v>51</v>
      </c>
      <c r="B302" s="169" t="s">
        <v>46</v>
      </c>
      <c r="C302" s="177" t="s">
        <v>506</v>
      </c>
      <c r="D302" s="91" t="s">
        <v>804</v>
      </c>
      <c r="E302" s="70" t="s">
        <v>529</v>
      </c>
      <c r="F302" s="16"/>
      <c r="G302" s="99">
        <v>43617</v>
      </c>
      <c r="H302" s="226">
        <v>1</v>
      </c>
      <c r="I302" s="221">
        <v>952</v>
      </c>
      <c r="J302" s="221"/>
      <c r="K302" s="221"/>
      <c r="L302" s="221"/>
      <c r="M302" s="221"/>
      <c r="N302" s="221"/>
      <c r="O302" s="231"/>
      <c r="P302" s="243"/>
      <c r="Q302" s="243"/>
      <c r="R302" s="243"/>
      <c r="S302" s="244"/>
      <c r="T302" s="241"/>
      <c r="U302" s="175" t="s">
        <v>965</v>
      </c>
      <c r="V302" s="176"/>
      <c r="W302" s="54"/>
      <c r="X302" s="54" t="s">
        <v>87</v>
      </c>
      <c r="Y302" s="120" t="s">
        <v>542</v>
      </c>
      <c r="Z302" s="55"/>
    </row>
    <row r="303" spans="1:26" ht="32.25" customHeight="1" x14ac:dyDescent="0.35">
      <c r="A303" s="13">
        <v>52</v>
      </c>
      <c r="B303" s="169" t="s">
        <v>819</v>
      </c>
      <c r="C303" s="202" t="s">
        <v>820</v>
      </c>
      <c r="D303" s="91" t="s">
        <v>821</v>
      </c>
      <c r="E303" s="70" t="s">
        <v>438</v>
      </c>
      <c r="F303" s="16"/>
      <c r="G303" s="99">
        <v>43586</v>
      </c>
      <c r="H303" s="226">
        <v>1</v>
      </c>
      <c r="I303" s="221">
        <v>102</v>
      </c>
      <c r="J303" s="221"/>
      <c r="K303" s="221"/>
      <c r="L303" s="221"/>
      <c r="M303" s="221"/>
      <c r="N303" s="221"/>
      <c r="O303" s="231"/>
      <c r="P303" s="243"/>
      <c r="Q303" s="243"/>
      <c r="R303" s="243"/>
      <c r="S303" s="244"/>
      <c r="T303" s="241"/>
      <c r="U303" s="193"/>
      <c r="V303" s="201"/>
      <c r="W303" s="54"/>
      <c r="X303" s="54" t="s">
        <v>76</v>
      </c>
      <c r="Y303" s="120" t="s">
        <v>119</v>
      </c>
      <c r="Z303" s="55"/>
    </row>
    <row r="304" spans="1:26" ht="32.25" customHeight="1" x14ac:dyDescent="0.35">
      <c r="A304" s="13">
        <v>53</v>
      </c>
      <c r="B304" s="169" t="s">
        <v>819</v>
      </c>
      <c r="C304" s="199" t="s">
        <v>820</v>
      </c>
      <c r="D304" s="91" t="s">
        <v>822</v>
      </c>
      <c r="E304" s="70" t="s">
        <v>438</v>
      </c>
      <c r="F304" s="16"/>
      <c r="G304" s="99">
        <v>43586</v>
      </c>
      <c r="H304" s="226">
        <v>1</v>
      </c>
      <c r="I304" s="221">
        <v>50</v>
      </c>
      <c r="J304" s="221"/>
      <c r="K304" s="221"/>
      <c r="L304" s="221"/>
      <c r="M304" s="221"/>
      <c r="N304" s="221"/>
      <c r="O304" s="231"/>
      <c r="P304" s="243"/>
      <c r="Q304" s="243"/>
      <c r="R304" s="243"/>
      <c r="S304" s="244"/>
      <c r="T304" s="241"/>
      <c r="U304" s="193"/>
      <c r="V304" s="200"/>
      <c r="W304" s="54"/>
      <c r="X304" s="54" t="s">
        <v>76</v>
      </c>
      <c r="Y304" s="120" t="s">
        <v>119</v>
      </c>
      <c r="Z304" s="55"/>
    </row>
    <row r="305" spans="1:26" ht="32.25" customHeight="1" x14ac:dyDescent="0.35">
      <c r="A305" s="13">
        <v>54</v>
      </c>
      <c r="B305" s="169" t="s">
        <v>819</v>
      </c>
      <c r="C305" s="199" t="s">
        <v>820</v>
      </c>
      <c r="D305" s="91" t="s">
        <v>823</v>
      </c>
      <c r="E305" s="70" t="s">
        <v>438</v>
      </c>
      <c r="F305" s="16"/>
      <c r="G305" s="99">
        <v>43586</v>
      </c>
      <c r="H305" s="226">
        <v>1</v>
      </c>
      <c r="I305" s="221">
        <v>101</v>
      </c>
      <c r="J305" s="221"/>
      <c r="K305" s="221"/>
      <c r="L305" s="221"/>
      <c r="M305" s="221"/>
      <c r="N305" s="221"/>
      <c r="O305" s="231"/>
      <c r="P305" s="243"/>
      <c r="Q305" s="243"/>
      <c r="R305" s="243"/>
      <c r="S305" s="244"/>
      <c r="T305" s="241"/>
      <c r="U305" s="193"/>
      <c r="V305" s="200"/>
      <c r="W305" s="54"/>
      <c r="X305" s="54" t="s">
        <v>76</v>
      </c>
      <c r="Y305" s="120" t="s">
        <v>119</v>
      </c>
      <c r="Z305" s="55"/>
    </row>
    <row r="306" spans="1:26" ht="32.25" customHeight="1" x14ac:dyDescent="0.35">
      <c r="A306" s="13">
        <v>55</v>
      </c>
      <c r="B306" s="169" t="s">
        <v>819</v>
      </c>
      <c r="C306" s="199" t="s">
        <v>820</v>
      </c>
      <c r="D306" s="91" t="s">
        <v>824</v>
      </c>
      <c r="E306" s="70" t="s">
        <v>438</v>
      </c>
      <c r="F306" s="16"/>
      <c r="G306" s="99">
        <v>43586</v>
      </c>
      <c r="H306" s="226">
        <v>1</v>
      </c>
      <c r="I306" s="221">
        <v>83</v>
      </c>
      <c r="J306" s="221"/>
      <c r="K306" s="221"/>
      <c r="L306" s="221"/>
      <c r="M306" s="221"/>
      <c r="N306" s="221"/>
      <c r="O306" s="231"/>
      <c r="P306" s="243"/>
      <c r="Q306" s="243"/>
      <c r="R306" s="243"/>
      <c r="S306" s="244"/>
      <c r="T306" s="241"/>
      <c r="U306" s="193"/>
      <c r="V306" s="200"/>
      <c r="W306" s="54"/>
      <c r="X306" s="54" t="s">
        <v>76</v>
      </c>
      <c r="Y306" s="120" t="s">
        <v>119</v>
      </c>
      <c r="Z306" s="55"/>
    </row>
    <row r="307" spans="1:26" ht="32.25" customHeight="1" x14ac:dyDescent="0.35">
      <c r="A307" s="13">
        <v>56</v>
      </c>
      <c r="B307" s="169" t="s">
        <v>819</v>
      </c>
      <c r="C307" s="199" t="s">
        <v>820</v>
      </c>
      <c r="D307" s="91" t="s">
        <v>825</v>
      </c>
      <c r="E307" s="70" t="s">
        <v>438</v>
      </c>
      <c r="F307" s="16"/>
      <c r="G307" s="99">
        <v>43586</v>
      </c>
      <c r="H307" s="226">
        <v>1</v>
      </c>
      <c r="I307" s="221">
        <v>84</v>
      </c>
      <c r="J307" s="221"/>
      <c r="K307" s="221"/>
      <c r="L307" s="221"/>
      <c r="M307" s="221"/>
      <c r="N307" s="221"/>
      <c r="O307" s="231"/>
      <c r="P307" s="243"/>
      <c r="Q307" s="243"/>
      <c r="R307" s="243"/>
      <c r="S307" s="244"/>
      <c r="T307" s="241"/>
      <c r="U307" s="193"/>
      <c r="V307" s="200"/>
      <c r="W307" s="54"/>
      <c r="X307" s="54" t="s">
        <v>76</v>
      </c>
      <c r="Y307" s="120" t="s">
        <v>119</v>
      </c>
      <c r="Z307" s="55"/>
    </row>
    <row r="308" spans="1:26" ht="32.25" customHeight="1" x14ac:dyDescent="0.35">
      <c r="A308" s="13">
        <v>57</v>
      </c>
      <c r="B308" s="169" t="s">
        <v>819</v>
      </c>
      <c r="C308" s="199" t="s">
        <v>820</v>
      </c>
      <c r="D308" s="91" t="s">
        <v>826</v>
      </c>
      <c r="E308" s="70" t="s">
        <v>438</v>
      </c>
      <c r="F308" s="16"/>
      <c r="G308" s="99">
        <v>43586</v>
      </c>
      <c r="H308" s="226">
        <v>1</v>
      </c>
      <c r="I308" s="221">
        <v>80</v>
      </c>
      <c r="J308" s="221"/>
      <c r="K308" s="221"/>
      <c r="L308" s="221"/>
      <c r="M308" s="221"/>
      <c r="N308" s="221"/>
      <c r="O308" s="231"/>
      <c r="P308" s="243"/>
      <c r="Q308" s="243"/>
      <c r="R308" s="243"/>
      <c r="S308" s="244"/>
      <c r="T308" s="241"/>
      <c r="U308" s="193"/>
      <c r="V308" s="200"/>
      <c r="W308" s="54"/>
      <c r="X308" s="54" t="s">
        <v>76</v>
      </c>
      <c r="Y308" s="120" t="s">
        <v>119</v>
      </c>
      <c r="Z308" s="55"/>
    </row>
    <row r="309" spans="1:26" ht="32.25" customHeight="1" x14ac:dyDescent="0.35">
      <c r="A309" s="13">
        <v>58</v>
      </c>
      <c r="B309" s="169" t="s">
        <v>819</v>
      </c>
      <c r="C309" s="199" t="s">
        <v>820</v>
      </c>
      <c r="D309" s="91" t="s">
        <v>827</v>
      </c>
      <c r="E309" s="70" t="s">
        <v>438</v>
      </c>
      <c r="F309" s="16"/>
      <c r="G309" s="99">
        <v>43586</v>
      </c>
      <c r="H309" s="226">
        <v>1</v>
      </c>
      <c r="I309" s="221">
        <v>80</v>
      </c>
      <c r="J309" s="221"/>
      <c r="K309" s="221"/>
      <c r="L309" s="221"/>
      <c r="M309" s="221"/>
      <c r="N309" s="221"/>
      <c r="O309" s="231"/>
      <c r="P309" s="243"/>
      <c r="Q309" s="243"/>
      <c r="R309" s="243"/>
      <c r="S309" s="244"/>
      <c r="T309" s="241"/>
      <c r="U309" s="193"/>
      <c r="V309" s="200"/>
      <c r="W309" s="54"/>
      <c r="X309" s="54" t="s">
        <v>76</v>
      </c>
      <c r="Y309" s="120" t="s">
        <v>119</v>
      </c>
      <c r="Z309" s="55"/>
    </row>
    <row r="310" spans="1:26" ht="32.25" customHeight="1" x14ac:dyDescent="0.35">
      <c r="A310" s="13">
        <v>59</v>
      </c>
      <c r="B310" s="169" t="s">
        <v>819</v>
      </c>
      <c r="C310" s="199" t="s">
        <v>820</v>
      </c>
      <c r="D310" s="91" t="s">
        <v>828</v>
      </c>
      <c r="E310" s="70" t="s">
        <v>438</v>
      </c>
      <c r="F310" s="16"/>
      <c r="G310" s="99">
        <v>43586</v>
      </c>
      <c r="H310" s="226">
        <v>1</v>
      </c>
      <c r="I310" s="221">
        <v>129</v>
      </c>
      <c r="J310" s="221"/>
      <c r="K310" s="221"/>
      <c r="L310" s="221"/>
      <c r="M310" s="221"/>
      <c r="N310" s="221"/>
      <c r="O310" s="231"/>
      <c r="P310" s="243"/>
      <c r="Q310" s="243"/>
      <c r="R310" s="243"/>
      <c r="S310" s="244"/>
      <c r="T310" s="241"/>
      <c r="U310" s="193"/>
      <c r="V310" s="200"/>
      <c r="W310" s="54"/>
      <c r="X310" s="54" t="s">
        <v>76</v>
      </c>
      <c r="Y310" s="120" t="s">
        <v>119</v>
      </c>
      <c r="Z310" s="55"/>
    </row>
    <row r="311" spans="1:26" ht="32.25" customHeight="1" x14ac:dyDescent="0.35">
      <c r="A311" s="13">
        <v>60</v>
      </c>
      <c r="B311" s="169" t="s">
        <v>819</v>
      </c>
      <c r="C311" s="199" t="s">
        <v>820</v>
      </c>
      <c r="D311" s="91" t="s">
        <v>829</v>
      </c>
      <c r="E311" s="70" t="s">
        <v>438</v>
      </c>
      <c r="F311" s="16"/>
      <c r="G311" s="99">
        <v>43586</v>
      </c>
      <c r="H311" s="226">
        <v>1</v>
      </c>
      <c r="I311" s="221">
        <v>179</v>
      </c>
      <c r="J311" s="221"/>
      <c r="K311" s="221"/>
      <c r="L311" s="221"/>
      <c r="M311" s="221"/>
      <c r="N311" s="221"/>
      <c r="O311" s="231"/>
      <c r="P311" s="243"/>
      <c r="Q311" s="243"/>
      <c r="R311" s="243"/>
      <c r="S311" s="244"/>
      <c r="T311" s="241"/>
      <c r="U311" s="193"/>
      <c r="V311" s="200"/>
      <c r="W311" s="54"/>
      <c r="X311" s="54" t="s">
        <v>76</v>
      </c>
      <c r="Y311" s="120" t="s">
        <v>119</v>
      </c>
      <c r="Z311" s="55"/>
    </row>
    <row r="312" spans="1:26" ht="32.25" customHeight="1" x14ac:dyDescent="0.35">
      <c r="A312" s="13">
        <v>61</v>
      </c>
      <c r="B312" s="169" t="s">
        <v>819</v>
      </c>
      <c r="C312" s="199" t="s">
        <v>820</v>
      </c>
      <c r="D312" s="91" t="s">
        <v>830</v>
      </c>
      <c r="E312" s="70" t="s">
        <v>438</v>
      </c>
      <c r="F312" s="16"/>
      <c r="G312" s="99">
        <v>43586</v>
      </c>
      <c r="H312" s="226">
        <v>1</v>
      </c>
      <c r="I312" s="221">
        <v>80</v>
      </c>
      <c r="J312" s="221"/>
      <c r="K312" s="221"/>
      <c r="L312" s="221"/>
      <c r="M312" s="221"/>
      <c r="N312" s="221"/>
      <c r="O312" s="231"/>
      <c r="P312" s="243"/>
      <c r="Q312" s="243"/>
      <c r="R312" s="243"/>
      <c r="S312" s="244"/>
      <c r="T312" s="241"/>
      <c r="U312" s="193"/>
      <c r="V312" s="200"/>
      <c r="W312" s="54"/>
      <c r="X312" s="54" t="s">
        <v>76</v>
      </c>
      <c r="Y312" s="120" t="s">
        <v>119</v>
      </c>
      <c r="Z312" s="55"/>
    </row>
    <row r="313" spans="1:26" ht="32.25" customHeight="1" x14ac:dyDescent="0.35">
      <c r="A313" s="13">
        <v>62</v>
      </c>
      <c r="B313" s="169" t="s">
        <v>819</v>
      </c>
      <c r="C313" s="199" t="s">
        <v>820</v>
      </c>
      <c r="D313" s="91" t="s">
        <v>831</v>
      </c>
      <c r="E313" s="70" t="s">
        <v>438</v>
      </c>
      <c r="F313" s="16"/>
      <c r="G313" s="99">
        <v>43586</v>
      </c>
      <c r="H313" s="226">
        <v>1</v>
      </c>
      <c r="I313" s="221">
        <v>80</v>
      </c>
      <c r="J313" s="221"/>
      <c r="K313" s="221"/>
      <c r="L313" s="221"/>
      <c r="M313" s="221"/>
      <c r="N313" s="221"/>
      <c r="O313" s="231"/>
      <c r="P313" s="243"/>
      <c r="Q313" s="243"/>
      <c r="R313" s="243"/>
      <c r="S313" s="244"/>
      <c r="T313" s="241"/>
      <c r="U313" s="193"/>
      <c r="V313" s="200"/>
      <c r="W313" s="54"/>
      <c r="X313" s="54" t="s">
        <v>76</v>
      </c>
      <c r="Y313" s="120" t="s">
        <v>119</v>
      </c>
      <c r="Z313" s="55"/>
    </row>
    <row r="314" spans="1:26" ht="32.25" customHeight="1" x14ac:dyDescent="0.35">
      <c r="A314" s="13">
        <v>63</v>
      </c>
      <c r="B314" s="169" t="s">
        <v>819</v>
      </c>
      <c r="C314" s="199" t="s">
        <v>820</v>
      </c>
      <c r="D314" s="91" t="s">
        <v>832</v>
      </c>
      <c r="E314" s="70" t="s">
        <v>438</v>
      </c>
      <c r="F314" s="16"/>
      <c r="G314" s="99">
        <v>43586</v>
      </c>
      <c r="H314" s="226">
        <v>1</v>
      </c>
      <c r="I314" s="221">
        <v>70</v>
      </c>
      <c r="J314" s="221"/>
      <c r="K314" s="221"/>
      <c r="L314" s="221"/>
      <c r="M314" s="221"/>
      <c r="N314" s="221"/>
      <c r="O314" s="231"/>
      <c r="P314" s="243"/>
      <c r="Q314" s="243"/>
      <c r="R314" s="243"/>
      <c r="S314" s="244"/>
      <c r="T314" s="241"/>
      <c r="U314" s="193"/>
      <c r="V314" s="200"/>
      <c r="W314" s="54"/>
      <c r="X314" s="54" t="s">
        <v>76</v>
      </c>
      <c r="Y314" s="120" t="s">
        <v>119</v>
      </c>
      <c r="Z314" s="55"/>
    </row>
    <row r="315" spans="1:26" ht="32.25" customHeight="1" x14ac:dyDescent="0.35">
      <c r="A315" s="13">
        <v>64</v>
      </c>
      <c r="B315" s="169" t="s">
        <v>819</v>
      </c>
      <c r="C315" s="199" t="s">
        <v>820</v>
      </c>
      <c r="D315" s="91" t="s">
        <v>833</v>
      </c>
      <c r="E315" s="70" t="s">
        <v>438</v>
      </c>
      <c r="F315" s="16"/>
      <c r="G315" s="99">
        <v>43586</v>
      </c>
      <c r="H315" s="226">
        <v>1</v>
      </c>
      <c r="I315" s="221">
        <v>80</v>
      </c>
      <c r="J315" s="221"/>
      <c r="K315" s="221"/>
      <c r="L315" s="221"/>
      <c r="M315" s="221"/>
      <c r="N315" s="221"/>
      <c r="O315" s="231"/>
      <c r="P315" s="243"/>
      <c r="Q315" s="243"/>
      <c r="R315" s="243"/>
      <c r="S315" s="244"/>
      <c r="T315" s="241"/>
      <c r="U315" s="193"/>
      <c r="V315" s="200"/>
      <c r="W315" s="54"/>
      <c r="X315" s="54" t="s">
        <v>76</v>
      </c>
      <c r="Y315" s="120" t="s">
        <v>119</v>
      </c>
      <c r="Z315" s="55"/>
    </row>
    <row r="316" spans="1:26" ht="32.25" customHeight="1" x14ac:dyDescent="0.35">
      <c r="A316" s="13">
        <v>65</v>
      </c>
      <c r="B316" s="169" t="s">
        <v>819</v>
      </c>
      <c r="C316" s="199" t="s">
        <v>820</v>
      </c>
      <c r="D316" s="91" t="s">
        <v>834</v>
      </c>
      <c r="E316" s="70" t="s">
        <v>438</v>
      </c>
      <c r="F316" s="16"/>
      <c r="G316" s="99">
        <v>43586</v>
      </c>
      <c r="H316" s="226">
        <v>1</v>
      </c>
      <c r="I316" s="221">
        <v>123</v>
      </c>
      <c r="J316" s="221"/>
      <c r="K316" s="221"/>
      <c r="L316" s="221"/>
      <c r="M316" s="221"/>
      <c r="N316" s="221"/>
      <c r="O316" s="231"/>
      <c r="P316" s="243"/>
      <c r="Q316" s="243"/>
      <c r="R316" s="243"/>
      <c r="S316" s="244"/>
      <c r="T316" s="241"/>
      <c r="U316" s="193"/>
      <c r="V316" s="200"/>
      <c r="W316" s="54"/>
      <c r="X316" s="54" t="s">
        <v>76</v>
      </c>
      <c r="Y316" s="120" t="s">
        <v>119</v>
      </c>
      <c r="Z316" s="55"/>
    </row>
    <row r="317" spans="1:26" ht="32.25" customHeight="1" x14ac:dyDescent="0.35">
      <c r="A317" s="13">
        <v>66</v>
      </c>
      <c r="B317" s="169" t="s">
        <v>819</v>
      </c>
      <c r="C317" s="199" t="s">
        <v>820</v>
      </c>
      <c r="D317" s="91" t="s">
        <v>835</v>
      </c>
      <c r="E317" s="70" t="s">
        <v>438</v>
      </c>
      <c r="F317" s="16"/>
      <c r="G317" s="99">
        <v>43586</v>
      </c>
      <c r="H317" s="226">
        <v>1</v>
      </c>
      <c r="I317" s="221">
        <v>19</v>
      </c>
      <c r="J317" s="221"/>
      <c r="K317" s="221"/>
      <c r="L317" s="221"/>
      <c r="M317" s="221"/>
      <c r="N317" s="221"/>
      <c r="O317" s="231"/>
      <c r="P317" s="243"/>
      <c r="Q317" s="243"/>
      <c r="R317" s="243"/>
      <c r="S317" s="244"/>
      <c r="T317" s="241"/>
      <c r="U317" s="193"/>
      <c r="V317" s="200"/>
      <c r="W317" s="54"/>
      <c r="X317" s="54" t="s">
        <v>76</v>
      </c>
      <c r="Y317" s="120" t="s">
        <v>119</v>
      </c>
      <c r="Z317" s="55"/>
    </row>
    <row r="318" spans="1:26" ht="32.25" customHeight="1" x14ac:dyDescent="0.35">
      <c r="A318" s="13">
        <v>67</v>
      </c>
      <c r="B318" s="169" t="s">
        <v>819</v>
      </c>
      <c r="C318" s="199" t="s">
        <v>820</v>
      </c>
      <c r="D318" s="91" t="s">
        <v>836</v>
      </c>
      <c r="E318" s="70" t="s">
        <v>438</v>
      </c>
      <c r="F318" s="16"/>
      <c r="G318" s="99">
        <v>43586</v>
      </c>
      <c r="H318" s="226">
        <v>1</v>
      </c>
      <c r="I318" s="221">
        <v>25</v>
      </c>
      <c r="J318" s="221"/>
      <c r="K318" s="221"/>
      <c r="L318" s="221"/>
      <c r="M318" s="221"/>
      <c r="N318" s="221"/>
      <c r="O318" s="231"/>
      <c r="P318" s="243"/>
      <c r="Q318" s="243"/>
      <c r="R318" s="243"/>
      <c r="S318" s="244"/>
      <c r="T318" s="241"/>
      <c r="U318" s="193"/>
      <c r="V318" s="200"/>
      <c r="W318" s="54"/>
      <c r="X318" s="54" t="s">
        <v>76</v>
      </c>
      <c r="Y318" s="120" t="s">
        <v>119</v>
      </c>
      <c r="Z318" s="55"/>
    </row>
    <row r="319" spans="1:26" ht="32.25" customHeight="1" x14ac:dyDescent="0.35">
      <c r="A319" s="13">
        <v>68</v>
      </c>
      <c r="B319" s="169" t="s">
        <v>819</v>
      </c>
      <c r="C319" s="199" t="s">
        <v>820</v>
      </c>
      <c r="D319" s="91" t="s">
        <v>837</v>
      </c>
      <c r="E319" s="70" t="s">
        <v>438</v>
      </c>
      <c r="F319" s="16"/>
      <c r="G319" s="99">
        <v>43586</v>
      </c>
      <c r="H319" s="226">
        <v>1</v>
      </c>
      <c r="I319" s="221">
        <v>20</v>
      </c>
      <c r="J319" s="221"/>
      <c r="K319" s="221"/>
      <c r="L319" s="221"/>
      <c r="M319" s="221"/>
      <c r="N319" s="221"/>
      <c r="O319" s="231"/>
      <c r="P319" s="243"/>
      <c r="Q319" s="243"/>
      <c r="R319" s="243"/>
      <c r="S319" s="244"/>
      <c r="T319" s="241"/>
      <c r="U319" s="193"/>
      <c r="V319" s="200"/>
      <c r="W319" s="54"/>
      <c r="X319" s="54" t="s">
        <v>76</v>
      </c>
      <c r="Y319" s="120" t="s">
        <v>119</v>
      </c>
      <c r="Z319" s="55"/>
    </row>
    <row r="320" spans="1:26" ht="32.25" customHeight="1" x14ac:dyDescent="0.35">
      <c r="A320" s="13">
        <v>69</v>
      </c>
      <c r="B320" s="169" t="s">
        <v>819</v>
      </c>
      <c r="C320" s="199" t="s">
        <v>820</v>
      </c>
      <c r="D320" s="91" t="s">
        <v>838</v>
      </c>
      <c r="E320" s="70" t="s">
        <v>438</v>
      </c>
      <c r="F320" s="16"/>
      <c r="G320" s="99">
        <v>43586</v>
      </c>
      <c r="H320" s="226">
        <v>1</v>
      </c>
      <c r="I320" s="221">
        <v>39</v>
      </c>
      <c r="J320" s="221"/>
      <c r="K320" s="221"/>
      <c r="L320" s="221"/>
      <c r="M320" s="221"/>
      <c r="N320" s="221"/>
      <c r="O320" s="231"/>
      <c r="P320" s="243"/>
      <c r="Q320" s="243"/>
      <c r="R320" s="243"/>
      <c r="S320" s="244"/>
      <c r="T320" s="241"/>
      <c r="U320" s="193"/>
      <c r="V320" s="200"/>
      <c r="W320" s="54"/>
      <c r="X320" s="54" t="s">
        <v>76</v>
      </c>
      <c r="Y320" s="120" t="s">
        <v>119</v>
      </c>
      <c r="Z320" s="55"/>
    </row>
    <row r="321" spans="1:26" ht="32.25" customHeight="1" x14ac:dyDescent="0.35">
      <c r="A321" s="13">
        <v>70</v>
      </c>
      <c r="B321" s="169" t="s">
        <v>819</v>
      </c>
      <c r="C321" s="199" t="s">
        <v>820</v>
      </c>
      <c r="D321" s="91" t="s">
        <v>839</v>
      </c>
      <c r="E321" s="70" t="s">
        <v>438</v>
      </c>
      <c r="F321" s="16"/>
      <c r="G321" s="99">
        <v>43586</v>
      </c>
      <c r="H321" s="226">
        <v>1</v>
      </c>
      <c r="I321" s="221">
        <v>213</v>
      </c>
      <c r="J321" s="221"/>
      <c r="K321" s="221"/>
      <c r="L321" s="221"/>
      <c r="M321" s="221"/>
      <c r="N321" s="221"/>
      <c r="O321" s="231"/>
      <c r="P321" s="243"/>
      <c r="Q321" s="243"/>
      <c r="R321" s="243"/>
      <c r="S321" s="244"/>
      <c r="T321" s="241"/>
      <c r="U321" s="193"/>
      <c r="V321" s="200"/>
      <c r="W321" s="54"/>
      <c r="X321" s="54" t="s">
        <v>76</v>
      </c>
      <c r="Y321" s="120" t="s">
        <v>119</v>
      </c>
      <c r="Z321" s="55"/>
    </row>
    <row r="322" spans="1:26" ht="32.25" customHeight="1" x14ac:dyDescent="0.35">
      <c r="A322" s="13">
        <v>71</v>
      </c>
      <c r="B322" s="169" t="s">
        <v>819</v>
      </c>
      <c r="C322" s="199" t="s">
        <v>820</v>
      </c>
      <c r="D322" s="91" t="s">
        <v>840</v>
      </c>
      <c r="E322" s="70" t="s">
        <v>438</v>
      </c>
      <c r="F322" s="16"/>
      <c r="G322" s="99">
        <v>43586</v>
      </c>
      <c r="H322" s="226">
        <v>1</v>
      </c>
      <c r="I322" s="221">
        <v>64</v>
      </c>
      <c r="J322" s="221"/>
      <c r="K322" s="221"/>
      <c r="L322" s="221"/>
      <c r="M322" s="221"/>
      <c r="N322" s="221"/>
      <c r="O322" s="231"/>
      <c r="P322" s="243"/>
      <c r="Q322" s="243"/>
      <c r="R322" s="243"/>
      <c r="S322" s="244"/>
      <c r="T322" s="241"/>
      <c r="U322" s="193"/>
      <c r="V322" s="200"/>
      <c r="W322" s="54"/>
      <c r="X322" s="54" t="s">
        <v>76</v>
      </c>
      <c r="Y322" s="120" t="s">
        <v>119</v>
      </c>
      <c r="Z322" s="55"/>
    </row>
    <row r="323" spans="1:26" ht="32.25" customHeight="1" x14ac:dyDescent="0.35">
      <c r="A323" s="13">
        <v>72</v>
      </c>
      <c r="B323" s="169" t="s">
        <v>819</v>
      </c>
      <c r="C323" s="199" t="s">
        <v>820</v>
      </c>
      <c r="D323" s="91" t="s">
        <v>841</v>
      </c>
      <c r="E323" s="70" t="s">
        <v>438</v>
      </c>
      <c r="F323" s="16"/>
      <c r="G323" s="99">
        <v>43586</v>
      </c>
      <c r="H323" s="226">
        <v>1</v>
      </c>
      <c r="I323" s="221">
        <v>64</v>
      </c>
      <c r="J323" s="221"/>
      <c r="K323" s="221"/>
      <c r="L323" s="221"/>
      <c r="M323" s="221"/>
      <c r="N323" s="221"/>
      <c r="O323" s="231"/>
      <c r="P323" s="243"/>
      <c r="Q323" s="243"/>
      <c r="R323" s="243"/>
      <c r="S323" s="244"/>
      <c r="T323" s="241"/>
      <c r="U323" s="193"/>
      <c r="V323" s="200"/>
      <c r="W323" s="54"/>
      <c r="X323" s="54" t="s">
        <v>76</v>
      </c>
      <c r="Y323" s="120" t="s">
        <v>119</v>
      </c>
      <c r="Z323" s="55"/>
    </row>
    <row r="324" spans="1:26" ht="32.25" customHeight="1" x14ac:dyDescent="0.35">
      <c r="A324" s="13">
        <v>73</v>
      </c>
      <c r="B324" s="169" t="s">
        <v>819</v>
      </c>
      <c r="C324" s="199" t="s">
        <v>820</v>
      </c>
      <c r="D324" s="91" t="s">
        <v>842</v>
      </c>
      <c r="E324" s="70" t="s">
        <v>438</v>
      </c>
      <c r="F324" s="16"/>
      <c r="G324" s="99">
        <v>43586</v>
      </c>
      <c r="H324" s="226">
        <v>1</v>
      </c>
      <c r="I324" s="221">
        <v>84</v>
      </c>
      <c r="J324" s="221"/>
      <c r="K324" s="221"/>
      <c r="L324" s="221"/>
      <c r="M324" s="221"/>
      <c r="N324" s="221"/>
      <c r="O324" s="231"/>
      <c r="P324" s="243"/>
      <c r="Q324" s="243"/>
      <c r="R324" s="243"/>
      <c r="S324" s="244"/>
      <c r="T324" s="241"/>
      <c r="U324" s="193"/>
      <c r="V324" s="200"/>
      <c r="W324" s="54"/>
      <c r="X324" s="54" t="s">
        <v>76</v>
      </c>
      <c r="Y324" s="120" t="s">
        <v>119</v>
      </c>
      <c r="Z324" s="55"/>
    </row>
    <row r="325" spans="1:26" ht="32.25" customHeight="1" x14ac:dyDescent="0.35">
      <c r="A325" s="13">
        <v>74</v>
      </c>
      <c r="B325" s="169" t="s">
        <v>819</v>
      </c>
      <c r="C325" s="199" t="s">
        <v>820</v>
      </c>
      <c r="D325" s="91" t="s">
        <v>843</v>
      </c>
      <c r="E325" s="70" t="s">
        <v>438</v>
      </c>
      <c r="F325" s="16"/>
      <c r="G325" s="99">
        <v>43586</v>
      </c>
      <c r="H325" s="226">
        <v>1</v>
      </c>
      <c r="I325" s="221">
        <v>24</v>
      </c>
      <c r="J325" s="221"/>
      <c r="K325" s="221"/>
      <c r="L325" s="221"/>
      <c r="M325" s="221"/>
      <c r="N325" s="221"/>
      <c r="O325" s="231"/>
      <c r="P325" s="243"/>
      <c r="Q325" s="243"/>
      <c r="R325" s="243"/>
      <c r="S325" s="244"/>
      <c r="T325" s="241"/>
      <c r="U325" s="193"/>
      <c r="V325" s="200"/>
      <c r="W325" s="54"/>
      <c r="X325" s="54" t="s">
        <v>76</v>
      </c>
      <c r="Y325" s="120" t="s">
        <v>119</v>
      </c>
      <c r="Z325" s="55"/>
    </row>
    <row r="326" spans="1:26" ht="32.25" customHeight="1" x14ac:dyDescent="0.35">
      <c r="A326" s="13">
        <v>75</v>
      </c>
      <c r="B326" s="169" t="s">
        <v>819</v>
      </c>
      <c r="C326" s="199" t="s">
        <v>820</v>
      </c>
      <c r="D326" s="91" t="s">
        <v>844</v>
      </c>
      <c r="E326" s="70" t="s">
        <v>438</v>
      </c>
      <c r="F326" s="16"/>
      <c r="G326" s="99">
        <v>43586</v>
      </c>
      <c r="H326" s="226">
        <v>1</v>
      </c>
      <c r="I326" s="221">
        <v>39</v>
      </c>
      <c r="J326" s="221"/>
      <c r="K326" s="221"/>
      <c r="L326" s="221"/>
      <c r="M326" s="221"/>
      <c r="N326" s="221"/>
      <c r="O326" s="231"/>
      <c r="P326" s="243"/>
      <c r="Q326" s="243"/>
      <c r="R326" s="243"/>
      <c r="S326" s="244"/>
      <c r="T326" s="241"/>
      <c r="U326" s="193"/>
      <c r="V326" s="200"/>
      <c r="W326" s="54"/>
      <c r="X326" s="54" t="s">
        <v>76</v>
      </c>
      <c r="Y326" s="120" t="s">
        <v>119</v>
      </c>
      <c r="Z326" s="55"/>
    </row>
    <row r="327" spans="1:26" ht="32.25" customHeight="1" x14ac:dyDescent="0.35">
      <c r="A327" s="13">
        <v>76</v>
      </c>
      <c r="B327" s="169" t="s">
        <v>819</v>
      </c>
      <c r="C327" s="199" t="s">
        <v>820</v>
      </c>
      <c r="D327" s="91" t="s">
        <v>845</v>
      </c>
      <c r="E327" s="70" t="s">
        <v>438</v>
      </c>
      <c r="F327" s="16"/>
      <c r="G327" s="99">
        <v>43586</v>
      </c>
      <c r="H327" s="226">
        <v>1</v>
      </c>
      <c r="I327" s="221">
        <v>41</v>
      </c>
      <c r="J327" s="221"/>
      <c r="K327" s="221"/>
      <c r="L327" s="221"/>
      <c r="M327" s="221"/>
      <c r="N327" s="221"/>
      <c r="O327" s="231"/>
      <c r="P327" s="243"/>
      <c r="Q327" s="243"/>
      <c r="R327" s="243"/>
      <c r="S327" s="244"/>
      <c r="T327" s="241"/>
      <c r="U327" s="193"/>
      <c r="V327" s="200"/>
      <c r="W327" s="54"/>
      <c r="X327" s="54" t="s">
        <v>76</v>
      </c>
      <c r="Y327" s="120" t="s">
        <v>119</v>
      </c>
      <c r="Z327" s="55"/>
    </row>
    <row r="328" spans="1:26" ht="32.25" customHeight="1" x14ac:dyDescent="0.35">
      <c r="A328" s="13">
        <v>77</v>
      </c>
      <c r="B328" s="169" t="s">
        <v>819</v>
      </c>
      <c r="C328" s="199" t="s">
        <v>820</v>
      </c>
      <c r="D328" s="91" t="s">
        <v>846</v>
      </c>
      <c r="E328" s="70" t="s">
        <v>438</v>
      </c>
      <c r="F328" s="16"/>
      <c r="G328" s="99">
        <v>43617</v>
      </c>
      <c r="H328" s="226">
        <v>1</v>
      </c>
      <c r="I328" s="221">
        <v>16</v>
      </c>
      <c r="J328" s="221"/>
      <c r="K328" s="221"/>
      <c r="L328" s="221"/>
      <c r="M328" s="221"/>
      <c r="N328" s="221"/>
      <c r="O328" s="231"/>
      <c r="P328" s="243"/>
      <c r="Q328" s="243"/>
      <c r="R328" s="243"/>
      <c r="S328" s="244"/>
      <c r="T328" s="241"/>
      <c r="U328" s="193"/>
      <c r="V328" s="200"/>
      <c r="W328" s="54"/>
      <c r="X328" s="54" t="s">
        <v>76</v>
      </c>
      <c r="Y328" s="120" t="s">
        <v>119</v>
      </c>
      <c r="Z328" s="55"/>
    </row>
    <row r="329" spans="1:26" ht="32.25" customHeight="1" x14ac:dyDescent="0.35">
      <c r="A329" s="13">
        <v>78</v>
      </c>
      <c r="B329" s="169" t="s">
        <v>819</v>
      </c>
      <c r="C329" s="199" t="s">
        <v>847</v>
      </c>
      <c r="D329" s="91" t="s">
        <v>851</v>
      </c>
      <c r="E329" s="70" t="s">
        <v>438</v>
      </c>
      <c r="F329" s="16"/>
      <c r="G329" s="99">
        <v>43586</v>
      </c>
      <c r="H329" s="226">
        <v>1</v>
      </c>
      <c r="I329" s="221"/>
      <c r="J329" s="221"/>
      <c r="K329" s="221"/>
      <c r="L329" s="221"/>
      <c r="M329" s="221"/>
      <c r="N329" s="221"/>
      <c r="O329" s="231"/>
      <c r="P329" s="243"/>
      <c r="Q329" s="243"/>
      <c r="R329" s="243"/>
      <c r="S329" s="244"/>
      <c r="T329" s="241"/>
      <c r="U329" s="193"/>
      <c r="V329" s="200"/>
      <c r="W329" s="54"/>
      <c r="X329" s="54" t="s">
        <v>87</v>
      </c>
      <c r="Y329" s="120" t="s">
        <v>852</v>
      </c>
      <c r="Z329" s="55"/>
    </row>
    <row r="330" spans="1:26" ht="32.25" customHeight="1" x14ac:dyDescent="0.35">
      <c r="A330" s="13">
        <v>79</v>
      </c>
      <c r="B330" s="169" t="s">
        <v>819</v>
      </c>
      <c r="C330" s="199" t="s">
        <v>847</v>
      </c>
      <c r="D330" s="91" t="s">
        <v>848</v>
      </c>
      <c r="E330" s="70" t="s">
        <v>438</v>
      </c>
      <c r="F330" s="16"/>
      <c r="G330" s="99">
        <v>43586</v>
      </c>
      <c r="H330" s="226">
        <v>1</v>
      </c>
      <c r="I330" s="221"/>
      <c r="J330" s="221"/>
      <c r="K330" s="221"/>
      <c r="L330" s="221"/>
      <c r="M330" s="221"/>
      <c r="N330" s="221"/>
      <c r="O330" s="231"/>
      <c r="P330" s="243"/>
      <c r="Q330" s="243"/>
      <c r="R330" s="243"/>
      <c r="S330" s="244"/>
      <c r="T330" s="241"/>
      <c r="U330" s="193"/>
      <c r="V330" s="200"/>
      <c r="W330" s="54"/>
      <c r="X330" s="54" t="s">
        <v>87</v>
      </c>
      <c r="Y330" s="120" t="s">
        <v>852</v>
      </c>
      <c r="Z330" s="55"/>
    </row>
    <row r="331" spans="1:26" ht="32.25" customHeight="1" x14ac:dyDescent="0.35">
      <c r="A331" s="13">
        <v>80</v>
      </c>
      <c r="B331" s="169" t="s">
        <v>819</v>
      </c>
      <c r="C331" s="199" t="s">
        <v>847</v>
      </c>
      <c r="D331" s="91" t="s">
        <v>849</v>
      </c>
      <c r="E331" s="70" t="s">
        <v>438</v>
      </c>
      <c r="F331" s="16"/>
      <c r="G331" s="99">
        <v>43586</v>
      </c>
      <c r="H331" s="226">
        <v>1</v>
      </c>
      <c r="I331" s="221"/>
      <c r="J331" s="221"/>
      <c r="K331" s="221"/>
      <c r="L331" s="221"/>
      <c r="M331" s="221"/>
      <c r="N331" s="221"/>
      <c r="O331" s="231"/>
      <c r="P331" s="243"/>
      <c r="Q331" s="243"/>
      <c r="R331" s="243"/>
      <c r="S331" s="244"/>
      <c r="T331" s="241"/>
      <c r="U331" s="193"/>
      <c r="V331" s="200"/>
      <c r="W331" s="54"/>
      <c r="X331" s="54" t="s">
        <v>87</v>
      </c>
      <c r="Y331" s="120" t="s">
        <v>852</v>
      </c>
      <c r="Z331" s="55"/>
    </row>
    <row r="332" spans="1:26" ht="32.25" customHeight="1" x14ac:dyDescent="0.35">
      <c r="A332" s="13">
        <v>81</v>
      </c>
      <c r="B332" s="169" t="s">
        <v>819</v>
      </c>
      <c r="C332" s="199" t="s">
        <v>847</v>
      </c>
      <c r="D332" s="91" t="s">
        <v>850</v>
      </c>
      <c r="E332" s="70" t="s">
        <v>438</v>
      </c>
      <c r="F332" s="16"/>
      <c r="G332" s="99">
        <v>43586</v>
      </c>
      <c r="H332" s="226">
        <v>1</v>
      </c>
      <c r="I332" s="221"/>
      <c r="J332" s="221"/>
      <c r="K332" s="221"/>
      <c r="L332" s="221"/>
      <c r="M332" s="221"/>
      <c r="N332" s="221"/>
      <c r="O332" s="231"/>
      <c r="P332" s="243"/>
      <c r="Q332" s="243"/>
      <c r="R332" s="243"/>
      <c r="S332" s="244"/>
      <c r="T332" s="241"/>
      <c r="U332" s="193"/>
      <c r="V332" s="200"/>
      <c r="W332" s="54"/>
      <c r="X332" s="54" t="s">
        <v>87</v>
      </c>
      <c r="Y332" s="120" t="s">
        <v>852</v>
      </c>
      <c r="Z332" s="55"/>
    </row>
    <row r="333" spans="1:26" ht="32.25" customHeight="1" x14ac:dyDescent="0.35">
      <c r="A333" s="13">
        <v>82</v>
      </c>
      <c r="B333" s="169" t="s">
        <v>819</v>
      </c>
      <c r="C333" s="199" t="s">
        <v>854</v>
      </c>
      <c r="D333" s="91" t="s">
        <v>853</v>
      </c>
      <c r="E333" s="70" t="s">
        <v>438</v>
      </c>
      <c r="F333" s="16"/>
      <c r="G333" s="99">
        <v>43556</v>
      </c>
      <c r="H333" s="226">
        <v>1</v>
      </c>
      <c r="I333" s="221">
        <v>60</v>
      </c>
      <c r="J333" s="221"/>
      <c r="K333" s="221"/>
      <c r="L333" s="221"/>
      <c r="M333" s="221"/>
      <c r="N333" s="221"/>
      <c r="O333" s="231"/>
      <c r="P333" s="243"/>
      <c r="Q333" s="243"/>
      <c r="R333" s="243"/>
      <c r="S333" s="244"/>
      <c r="T333" s="241"/>
      <c r="U333" s="193"/>
      <c r="V333" s="200"/>
      <c r="W333" s="54"/>
      <c r="X333" s="54" t="s">
        <v>87</v>
      </c>
      <c r="Y333" s="120" t="s">
        <v>852</v>
      </c>
      <c r="Z333" s="55"/>
    </row>
    <row r="334" spans="1:26" ht="32.25" customHeight="1" x14ac:dyDescent="0.35">
      <c r="A334" s="13">
        <v>83</v>
      </c>
      <c r="B334" s="169" t="s">
        <v>819</v>
      </c>
      <c r="C334" s="205" t="s">
        <v>862</v>
      </c>
      <c r="D334" s="91" t="s">
        <v>863</v>
      </c>
      <c r="E334" s="70" t="s">
        <v>529</v>
      </c>
      <c r="F334" s="16"/>
      <c r="G334" s="99">
        <v>43647</v>
      </c>
      <c r="H334" s="226">
        <v>1</v>
      </c>
      <c r="I334" s="221">
        <v>669</v>
      </c>
      <c r="J334" s="221"/>
      <c r="K334" s="221"/>
      <c r="L334" s="221"/>
      <c r="M334" s="221"/>
      <c r="N334" s="221"/>
      <c r="O334" s="231"/>
      <c r="P334" s="243"/>
      <c r="Q334" s="243"/>
      <c r="R334" s="243"/>
      <c r="S334" s="244"/>
      <c r="T334" s="241"/>
      <c r="U334" s="193"/>
      <c r="V334" s="204"/>
      <c r="W334" s="54"/>
      <c r="X334" s="54" t="s">
        <v>864</v>
      </c>
      <c r="Y334" s="120" t="s">
        <v>160</v>
      </c>
      <c r="Z334" s="55"/>
    </row>
    <row r="335" spans="1:26" ht="32.25" customHeight="1" x14ac:dyDescent="0.35">
      <c r="A335" s="13">
        <v>84</v>
      </c>
      <c r="B335" s="169" t="s">
        <v>819</v>
      </c>
      <c r="C335" s="199" t="s">
        <v>855</v>
      </c>
      <c r="D335" s="91" t="s">
        <v>856</v>
      </c>
      <c r="E335" s="70" t="s">
        <v>438</v>
      </c>
      <c r="F335" s="16"/>
      <c r="G335" s="99">
        <v>43709</v>
      </c>
      <c r="H335" s="226">
        <v>1</v>
      </c>
      <c r="I335" s="221"/>
      <c r="J335" s="221"/>
      <c r="K335" s="221"/>
      <c r="L335" s="221"/>
      <c r="M335" s="221"/>
      <c r="N335" s="221"/>
      <c r="O335" s="231"/>
      <c r="P335" s="243"/>
      <c r="Q335" s="243"/>
      <c r="R335" s="243"/>
      <c r="S335" s="244"/>
      <c r="T335" s="241"/>
      <c r="U335" s="193"/>
      <c r="V335" s="200"/>
      <c r="W335" s="54"/>
      <c r="X335" s="54" t="s">
        <v>87</v>
      </c>
      <c r="Y335" s="120" t="s">
        <v>114</v>
      </c>
      <c r="Z335" s="55"/>
    </row>
    <row r="336" spans="1:26" ht="32.25" customHeight="1" x14ac:dyDescent="0.35">
      <c r="A336" s="13">
        <v>85</v>
      </c>
      <c r="B336" s="169" t="s">
        <v>819</v>
      </c>
      <c r="C336" s="202" t="s">
        <v>855</v>
      </c>
      <c r="D336" s="91" t="s">
        <v>857</v>
      </c>
      <c r="E336" s="70" t="s">
        <v>438</v>
      </c>
      <c r="F336" s="16"/>
      <c r="G336" s="99">
        <v>43709</v>
      </c>
      <c r="H336" s="226">
        <v>1</v>
      </c>
      <c r="I336" s="221"/>
      <c r="J336" s="221"/>
      <c r="K336" s="221"/>
      <c r="L336" s="221"/>
      <c r="M336" s="221"/>
      <c r="N336" s="221"/>
      <c r="O336" s="231"/>
      <c r="P336" s="243"/>
      <c r="Q336" s="243"/>
      <c r="R336" s="243"/>
      <c r="S336" s="244"/>
      <c r="T336" s="241"/>
      <c r="U336" s="193"/>
      <c r="V336" s="200"/>
      <c r="W336" s="54"/>
      <c r="X336" s="54" t="s">
        <v>87</v>
      </c>
      <c r="Y336" s="120" t="s">
        <v>114</v>
      </c>
      <c r="Z336" s="55"/>
    </row>
    <row r="337" spans="1:26" ht="32.25" customHeight="1" x14ac:dyDescent="0.25">
      <c r="A337" s="54">
        <v>86</v>
      </c>
      <c r="B337" s="169" t="s">
        <v>56</v>
      </c>
      <c r="C337" s="282" t="s">
        <v>871</v>
      </c>
      <c r="D337" s="91" t="s">
        <v>872</v>
      </c>
      <c r="E337" s="70" t="s">
        <v>451</v>
      </c>
      <c r="F337" s="16"/>
      <c r="G337" s="99">
        <v>43586</v>
      </c>
      <c r="H337" s="54">
        <v>1</v>
      </c>
      <c r="I337" s="88"/>
      <c r="J337" s="88"/>
      <c r="K337" s="88"/>
      <c r="L337" s="88"/>
      <c r="M337" s="88"/>
      <c r="N337" s="88"/>
      <c r="O337" s="89" t="s">
        <v>512</v>
      </c>
      <c r="P337" s="285"/>
      <c r="Q337" s="285"/>
      <c r="R337" s="285"/>
      <c r="S337" s="286"/>
      <c r="T337" s="284" t="s">
        <v>873</v>
      </c>
      <c r="U337" s="193" t="s">
        <v>874</v>
      </c>
      <c r="V337" s="283" t="s">
        <v>77</v>
      </c>
      <c r="W337" s="54"/>
      <c r="X337" s="54" t="s">
        <v>87</v>
      </c>
      <c r="Y337" s="120" t="s">
        <v>875</v>
      </c>
      <c r="Z337" s="55"/>
    </row>
    <row r="338" spans="1:26" ht="32.25" customHeight="1" x14ac:dyDescent="0.25">
      <c r="A338" s="54">
        <v>88</v>
      </c>
      <c r="B338" s="169" t="s">
        <v>56</v>
      </c>
      <c r="C338" s="282" t="s">
        <v>876</v>
      </c>
      <c r="D338" s="91" t="s">
        <v>877</v>
      </c>
      <c r="E338" s="70" t="s">
        <v>451</v>
      </c>
      <c r="F338" s="16"/>
      <c r="G338" s="99">
        <v>43586</v>
      </c>
      <c r="H338" s="54">
        <v>1</v>
      </c>
      <c r="I338" s="88"/>
      <c r="J338" s="88"/>
      <c r="K338" s="88"/>
      <c r="L338" s="88"/>
      <c r="M338" s="88"/>
      <c r="N338" s="88"/>
      <c r="O338" s="89" t="s">
        <v>512</v>
      </c>
      <c r="P338" s="285"/>
      <c r="Q338" s="285"/>
      <c r="R338" s="285"/>
      <c r="S338" s="286"/>
      <c r="T338" s="284" t="s">
        <v>878</v>
      </c>
      <c r="U338" s="193" t="s">
        <v>879</v>
      </c>
      <c r="V338" s="283" t="s">
        <v>77</v>
      </c>
      <c r="W338" s="54"/>
      <c r="X338" s="54" t="s">
        <v>87</v>
      </c>
      <c r="Y338" s="120" t="s">
        <v>875</v>
      </c>
      <c r="Z338" s="55"/>
    </row>
    <row r="339" spans="1:26" ht="32.25" customHeight="1" x14ac:dyDescent="0.25">
      <c r="A339" s="54">
        <v>89</v>
      </c>
      <c r="B339" s="169" t="s">
        <v>56</v>
      </c>
      <c r="C339" s="282" t="s">
        <v>880</v>
      </c>
      <c r="D339" s="91" t="s">
        <v>881</v>
      </c>
      <c r="E339" s="70" t="s">
        <v>451</v>
      </c>
      <c r="F339" s="16"/>
      <c r="G339" s="99">
        <v>43617</v>
      </c>
      <c r="H339" s="54">
        <v>1</v>
      </c>
      <c r="I339" s="88"/>
      <c r="J339" s="88"/>
      <c r="K339" s="88"/>
      <c r="L339" s="88"/>
      <c r="M339" s="88"/>
      <c r="N339" s="88"/>
      <c r="O339" s="89" t="s">
        <v>512</v>
      </c>
      <c r="P339" s="285"/>
      <c r="Q339" s="285"/>
      <c r="R339" s="285"/>
      <c r="S339" s="286"/>
      <c r="T339" s="284" t="s">
        <v>882</v>
      </c>
      <c r="U339" s="193" t="s">
        <v>883</v>
      </c>
      <c r="V339" s="283" t="s">
        <v>77</v>
      </c>
      <c r="W339" s="54"/>
      <c r="X339" s="54" t="s">
        <v>76</v>
      </c>
      <c r="Y339" s="120" t="s">
        <v>536</v>
      </c>
      <c r="Z339" s="55"/>
    </row>
    <row r="340" spans="1:26" ht="32.25" customHeight="1" x14ac:dyDescent="0.25">
      <c r="A340" s="54">
        <v>90</v>
      </c>
      <c r="B340" s="169" t="s">
        <v>56</v>
      </c>
      <c r="C340" s="282" t="s">
        <v>880</v>
      </c>
      <c r="D340" s="91" t="s">
        <v>884</v>
      </c>
      <c r="E340" s="70" t="s">
        <v>451</v>
      </c>
      <c r="F340" s="16"/>
      <c r="G340" s="99">
        <v>43617</v>
      </c>
      <c r="H340" s="54">
        <v>1</v>
      </c>
      <c r="I340" s="88"/>
      <c r="J340" s="88"/>
      <c r="K340" s="88"/>
      <c r="L340" s="88"/>
      <c r="M340" s="88"/>
      <c r="N340" s="88"/>
      <c r="O340" s="89" t="s">
        <v>512</v>
      </c>
      <c r="P340" s="285"/>
      <c r="Q340" s="285"/>
      <c r="R340" s="285"/>
      <c r="S340" s="286"/>
      <c r="T340" s="284" t="s">
        <v>882</v>
      </c>
      <c r="U340" s="193" t="s">
        <v>883</v>
      </c>
      <c r="V340" s="283" t="s">
        <v>77</v>
      </c>
      <c r="W340" s="54"/>
      <c r="X340" s="54" t="s">
        <v>76</v>
      </c>
      <c r="Y340" s="120" t="s">
        <v>536</v>
      </c>
      <c r="Z340" s="55"/>
    </row>
    <row r="341" spans="1:26" ht="32.25" customHeight="1" x14ac:dyDescent="0.25">
      <c r="A341" s="54">
        <v>91</v>
      </c>
      <c r="B341" s="169" t="s">
        <v>56</v>
      </c>
      <c r="C341" s="282" t="s">
        <v>885</v>
      </c>
      <c r="D341" s="91" t="s">
        <v>886</v>
      </c>
      <c r="E341" s="70" t="s">
        <v>451</v>
      </c>
      <c r="F341" s="16"/>
      <c r="G341" s="99">
        <v>43617</v>
      </c>
      <c r="H341" s="54">
        <v>1</v>
      </c>
      <c r="I341" s="88"/>
      <c r="J341" s="88"/>
      <c r="K341" s="88"/>
      <c r="L341" s="88"/>
      <c r="M341" s="88"/>
      <c r="N341" s="88"/>
      <c r="O341" s="89" t="s">
        <v>88</v>
      </c>
      <c r="P341" s="285"/>
      <c r="Q341" s="285"/>
      <c r="R341" s="285"/>
      <c r="S341" s="286"/>
      <c r="T341" s="284"/>
      <c r="U341" s="193" t="s">
        <v>887</v>
      </c>
      <c r="V341" s="283" t="s">
        <v>77</v>
      </c>
      <c r="W341" s="54"/>
      <c r="X341" s="54" t="s">
        <v>87</v>
      </c>
      <c r="Y341" s="120" t="s">
        <v>536</v>
      </c>
      <c r="Z341" s="55"/>
    </row>
    <row r="342" spans="1:26" ht="32.25" customHeight="1" x14ac:dyDescent="0.25">
      <c r="A342" s="54">
        <v>92</v>
      </c>
      <c r="B342" s="169" t="s">
        <v>56</v>
      </c>
      <c r="C342" s="282" t="s">
        <v>888</v>
      </c>
      <c r="D342" s="91" t="s">
        <v>889</v>
      </c>
      <c r="E342" s="70" t="s">
        <v>451</v>
      </c>
      <c r="F342" s="16"/>
      <c r="G342" s="99">
        <v>43617</v>
      </c>
      <c r="H342" s="54">
        <v>1</v>
      </c>
      <c r="I342" s="88"/>
      <c r="J342" s="88"/>
      <c r="K342" s="88"/>
      <c r="L342" s="88"/>
      <c r="M342" s="88"/>
      <c r="N342" s="88"/>
      <c r="O342" s="89" t="s">
        <v>512</v>
      </c>
      <c r="P342" s="285"/>
      <c r="Q342" s="285"/>
      <c r="R342" s="285"/>
      <c r="S342" s="286"/>
      <c r="T342" s="284"/>
      <c r="U342" s="193" t="s">
        <v>890</v>
      </c>
      <c r="V342" s="283" t="s">
        <v>77</v>
      </c>
      <c r="W342" s="54"/>
      <c r="X342" s="54" t="s">
        <v>87</v>
      </c>
      <c r="Y342" s="120" t="s">
        <v>536</v>
      </c>
      <c r="Z342" s="55"/>
    </row>
    <row r="343" spans="1:26" ht="32.25" customHeight="1" x14ac:dyDescent="0.25">
      <c r="A343" s="54">
        <v>93</v>
      </c>
      <c r="B343" s="169" t="s">
        <v>56</v>
      </c>
      <c r="C343" s="282" t="s">
        <v>891</v>
      </c>
      <c r="D343" s="91" t="s">
        <v>892</v>
      </c>
      <c r="E343" s="70" t="s">
        <v>451</v>
      </c>
      <c r="F343" s="16"/>
      <c r="G343" s="99">
        <v>43617</v>
      </c>
      <c r="H343" s="54">
        <v>1</v>
      </c>
      <c r="I343" s="88"/>
      <c r="J343" s="88"/>
      <c r="K343" s="88"/>
      <c r="L343" s="88"/>
      <c r="M343" s="88"/>
      <c r="N343" s="88"/>
      <c r="O343" s="89" t="s">
        <v>512</v>
      </c>
      <c r="P343" s="285"/>
      <c r="Q343" s="285"/>
      <c r="R343" s="285"/>
      <c r="S343" s="286"/>
      <c r="T343" s="284" t="s">
        <v>893</v>
      </c>
      <c r="U343" s="193" t="s">
        <v>894</v>
      </c>
      <c r="V343" s="283" t="s">
        <v>77</v>
      </c>
      <c r="W343" s="54"/>
      <c r="X343" s="54"/>
      <c r="Y343" s="120" t="s">
        <v>536</v>
      </c>
      <c r="Z343" s="55"/>
    </row>
    <row r="344" spans="1:26" ht="32.25" customHeight="1" x14ac:dyDescent="0.25">
      <c r="A344" s="54">
        <v>94</v>
      </c>
      <c r="B344" s="169" t="s">
        <v>56</v>
      </c>
      <c r="C344" s="282" t="s">
        <v>895</v>
      </c>
      <c r="D344" s="91" t="s">
        <v>896</v>
      </c>
      <c r="E344" s="70" t="s">
        <v>451</v>
      </c>
      <c r="F344" s="16"/>
      <c r="G344" s="87">
        <v>43647</v>
      </c>
      <c r="H344" s="54">
        <v>1</v>
      </c>
      <c r="I344" s="88"/>
      <c r="J344" s="88"/>
      <c r="K344" s="88"/>
      <c r="L344" s="88"/>
      <c r="M344" s="88"/>
      <c r="N344" s="88"/>
      <c r="O344" s="89" t="s">
        <v>512</v>
      </c>
      <c r="P344" s="285"/>
      <c r="Q344" s="285"/>
      <c r="R344" s="285"/>
      <c r="S344" s="286"/>
      <c r="T344" s="284" t="s">
        <v>897</v>
      </c>
      <c r="U344" s="193" t="s">
        <v>898</v>
      </c>
      <c r="V344" s="283" t="s">
        <v>77</v>
      </c>
      <c r="W344" s="54"/>
      <c r="X344" s="54"/>
      <c r="Y344" s="120" t="s">
        <v>536</v>
      </c>
      <c r="Z344" s="55"/>
    </row>
    <row r="345" spans="1:26" ht="32.25" customHeight="1" x14ac:dyDescent="0.25">
      <c r="A345" s="54">
        <v>95</v>
      </c>
      <c r="B345" s="169" t="s">
        <v>56</v>
      </c>
      <c r="C345" s="282" t="s">
        <v>899</v>
      </c>
      <c r="D345" s="91" t="s">
        <v>900</v>
      </c>
      <c r="E345" s="70" t="s">
        <v>451</v>
      </c>
      <c r="F345" s="16"/>
      <c r="G345" s="87">
        <v>43739</v>
      </c>
      <c r="H345" s="54">
        <v>1</v>
      </c>
      <c r="I345" s="88"/>
      <c r="J345" s="88"/>
      <c r="K345" s="88"/>
      <c r="L345" s="88"/>
      <c r="M345" s="88"/>
      <c r="N345" s="88"/>
      <c r="O345" s="89" t="s">
        <v>512</v>
      </c>
      <c r="P345" s="285"/>
      <c r="Q345" s="285"/>
      <c r="R345" s="285"/>
      <c r="S345" s="286"/>
      <c r="T345" s="284" t="s">
        <v>901</v>
      </c>
      <c r="U345" s="193" t="s">
        <v>902</v>
      </c>
      <c r="V345" s="283" t="s">
        <v>77</v>
      </c>
      <c r="W345" s="54"/>
      <c r="X345" s="54"/>
      <c r="Y345" s="120" t="s">
        <v>536</v>
      </c>
      <c r="Z345" s="55"/>
    </row>
    <row r="346" spans="1:26" ht="32.25" customHeight="1" x14ac:dyDescent="0.25">
      <c r="A346" s="54">
        <v>96</v>
      </c>
      <c r="B346" s="169" t="s">
        <v>56</v>
      </c>
      <c r="C346" s="282" t="s">
        <v>903</v>
      </c>
      <c r="D346" s="91" t="s">
        <v>904</v>
      </c>
      <c r="E346" s="70" t="s">
        <v>451</v>
      </c>
      <c r="F346" s="16"/>
      <c r="G346" s="87">
        <v>43647</v>
      </c>
      <c r="H346" s="54">
        <v>1</v>
      </c>
      <c r="I346" s="88"/>
      <c r="J346" s="88"/>
      <c r="K346" s="88"/>
      <c r="L346" s="88"/>
      <c r="M346" s="88"/>
      <c r="N346" s="88"/>
      <c r="O346" s="89" t="s">
        <v>512</v>
      </c>
      <c r="P346" s="285"/>
      <c r="Q346" s="285"/>
      <c r="R346" s="285"/>
      <c r="S346" s="286"/>
      <c r="T346" s="284" t="s">
        <v>905</v>
      </c>
      <c r="U346" s="193" t="s">
        <v>906</v>
      </c>
      <c r="V346" s="283" t="s">
        <v>77</v>
      </c>
      <c r="W346" s="54"/>
      <c r="X346" s="54"/>
      <c r="Y346" s="120" t="s">
        <v>536</v>
      </c>
      <c r="Z346" s="55"/>
    </row>
    <row r="347" spans="1:26" ht="33.75" customHeight="1" x14ac:dyDescent="0.25">
      <c r="A347" s="54">
        <v>97</v>
      </c>
      <c r="B347" s="169" t="s">
        <v>56</v>
      </c>
      <c r="C347" s="282" t="s">
        <v>907</v>
      </c>
      <c r="D347" s="91" t="s">
        <v>908</v>
      </c>
      <c r="E347" s="70" t="s">
        <v>451</v>
      </c>
      <c r="F347" s="16"/>
      <c r="G347" s="87">
        <v>43647</v>
      </c>
      <c r="H347" s="54">
        <v>1</v>
      </c>
      <c r="I347" s="88"/>
      <c r="J347" s="88"/>
      <c r="K347" s="88"/>
      <c r="L347" s="88"/>
      <c r="M347" s="88"/>
      <c r="N347" s="88"/>
      <c r="O347" s="89" t="s">
        <v>512</v>
      </c>
      <c r="P347" s="285"/>
      <c r="Q347" s="285"/>
      <c r="R347" s="285"/>
      <c r="S347" s="286"/>
      <c r="T347" s="284" t="s">
        <v>909</v>
      </c>
      <c r="U347" s="193" t="s">
        <v>910</v>
      </c>
      <c r="V347" s="283" t="s">
        <v>77</v>
      </c>
      <c r="W347" s="54"/>
      <c r="X347" s="54"/>
      <c r="Y347" s="120" t="s">
        <v>536</v>
      </c>
      <c r="Z347" s="55"/>
    </row>
    <row r="348" spans="1:26" ht="32.25" customHeight="1" x14ac:dyDescent="0.25">
      <c r="A348" s="54">
        <v>98</v>
      </c>
      <c r="B348" s="169" t="s">
        <v>56</v>
      </c>
      <c r="C348" s="282" t="s">
        <v>911</v>
      </c>
      <c r="D348" s="91" t="s">
        <v>912</v>
      </c>
      <c r="E348" s="70" t="s">
        <v>451</v>
      </c>
      <c r="F348" s="16"/>
      <c r="G348" s="87">
        <v>43739</v>
      </c>
      <c r="H348" s="54">
        <v>1</v>
      </c>
      <c r="I348" s="88"/>
      <c r="J348" s="88"/>
      <c r="K348" s="88"/>
      <c r="L348" s="88"/>
      <c r="M348" s="88"/>
      <c r="N348" s="88"/>
      <c r="O348" s="89" t="s">
        <v>512</v>
      </c>
      <c r="P348" s="285"/>
      <c r="Q348" s="285"/>
      <c r="R348" s="285"/>
      <c r="S348" s="286"/>
      <c r="T348" s="284" t="s">
        <v>913</v>
      </c>
      <c r="U348" s="193" t="s">
        <v>914</v>
      </c>
      <c r="V348" s="283" t="s">
        <v>77</v>
      </c>
      <c r="W348" s="54"/>
      <c r="X348" s="54"/>
      <c r="Y348" s="120" t="s">
        <v>536</v>
      </c>
      <c r="Z348" s="55"/>
    </row>
    <row r="349" spans="1:26" ht="54.75" customHeight="1" x14ac:dyDescent="0.25">
      <c r="A349" s="95"/>
      <c r="B349" s="169" t="s">
        <v>56</v>
      </c>
      <c r="C349" s="282" t="s">
        <v>915</v>
      </c>
      <c r="D349" s="91" t="s">
        <v>916</v>
      </c>
      <c r="E349" s="70" t="s">
        <v>451</v>
      </c>
      <c r="F349" s="16"/>
      <c r="G349" s="87">
        <v>43739</v>
      </c>
      <c r="H349" s="54">
        <v>1</v>
      </c>
      <c r="I349" s="88"/>
      <c r="J349" s="88"/>
      <c r="K349" s="88"/>
      <c r="L349" s="88"/>
      <c r="M349" s="88"/>
      <c r="N349" s="88"/>
      <c r="O349" s="89" t="s">
        <v>512</v>
      </c>
      <c r="P349" s="285"/>
      <c r="Q349" s="285"/>
      <c r="R349" s="285"/>
      <c r="S349" s="286"/>
      <c r="T349" s="284" t="s">
        <v>917</v>
      </c>
      <c r="U349" s="193" t="s">
        <v>918</v>
      </c>
      <c r="V349" s="283" t="s">
        <v>77</v>
      </c>
      <c r="W349" s="54"/>
      <c r="X349" s="54"/>
      <c r="Y349" s="120" t="s">
        <v>536</v>
      </c>
      <c r="Z349" s="94"/>
    </row>
    <row r="350" spans="1:26" ht="32.25" customHeight="1" x14ac:dyDescent="0.35">
      <c r="A350" s="95"/>
      <c r="B350" s="169" t="s">
        <v>46</v>
      </c>
      <c r="C350" s="324" t="s">
        <v>958</v>
      </c>
      <c r="D350" s="91" t="s">
        <v>957</v>
      </c>
      <c r="E350" s="22" t="s">
        <v>529</v>
      </c>
      <c r="F350" s="16"/>
      <c r="G350" s="87">
        <v>43617</v>
      </c>
      <c r="H350" s="226">
        <v>1</v>
      </c>
      <c r="I350" s="221">
        <v>281</v>
      </c>
      <c r="J350" s="221"/>
      <c r="K350" s="221"/>
      <c r="L350" s="221"/>
      <c r="M350" s="221"/>
      <c r="N350" s="221"/>
      <c r="O350" s="231" t="s">
        <v>512</v>
      </c>
      <c r="P350" s="243"/>
      <c r="Q350" s="243"/>
      <c r="R350" s="243"/>
      <c r="S350" s="244"/>
      <c r="T350" s="328"/>
      <c r="U350" s="193" t="s">
        <v>959</v>
      </c>
      <c r="V350" s="323"/>
      <c r="W350" s="54"/>
      <c r="X350" s="54"/>
      <c r="Y350" s="116" t="s">
        <v>676</v>
      </c>
      <c r="Z350" s="94"/>
    </row>
    <row r="351" spans="1:26" ht="21" customHeight="1" x14ac:dyDescent="0.25">
      <c r="A351" s="23"/>
      <c r="B351" s="24"/>
      <c r="C351" s="24"/>
      <c r="D351" s="25" t="s">
        <v>142</v>
      </c>
      <c r="E351" s="25"/>
      <c r="F351" s="25"/>
      <c r="G351" s="26"/>
      <c r="H351" s="250">
        <f>SUM(H247:H349)+H245</f>
        <v>516</v>
      </c>
      <c r="I351" s="251">
        <f>SUM(I247:I349)+I245</f>
        <v>53663</v>
      </c>
      <c r="J351" s="251">
        <f t="shared" ref="J351:S351" si="29">J349+J245</f>
        <v>0</v>
      </c>
      <c r="K351" s="251">
        <f t="shared" si="29"/>
        <v>0</v>
      </c>
      <c r="L351" s="251">
        <f t="shared" si="29"/>
        <v>0</v>
      </c>
      <c r="M351" s="251">
        <f t="shared" si="29"/>
        <v>0</v>
      </c>
      <c r="N351" s="251">
        <f t="shared" si="29"/>
        <v>0</v>
      </c>
      <c r="O351" s="251" t="e">
        <f t="shared" si="29"/>
        <v>#VALUE!</v>
      </c>
      <c r="P351" s="254">
        <f t="shared" si="29"/>
        <v>323862285.26399988</v>
      </c>
      <c r="Q351" s="254">
        <f t="shared" si="29"/>
        <v>233299172.87999997</v>
      </c>
      <c r="R351" s="254">
        <f t="shared" si="29"/>
        <v>72.036536359836902</v>
      </c>
      <c r="S351" s="254">
        <f t="shared" si="29"/>
        <v>86911267.603999957</v>
      </c>
      <c r="T351" s="252"/>
      <c r="U351" s="31"/>
      <c r="V351" s="23"/>
      <c r="W351" s="23"/>
      <c r="X351" s="23"/>
      <c r="Y351" s="125"/>
      <c r="Z351" s="27"/>
    </row>
    <row r="352" spans="1:26" ht="23.25" x14ac:dyDescent="0.35">
      <c r="A352" s="13">
        <v>53</v>
      </c>
      <c r="B352" s="169" t="s">
        <v>46</v>
      </c>
      <c r="C352" s="317" t="s">
        <v>960</v>
      </c>
      <c r="D352" s="22" t="s">
        <v>961</v>
      </c>
      <c r="E352" s="40"/>
      <c r="F352" s="40"/>
      <c r="G352" s="19">
        <v>43709</v>
      </c>
      <c r="H352" s="232">
        <v>1</v>
      </c>
      <c r="I352" s="230">
        <v>266</v>
      </c>
      <c r="J352" s="230"/>
      <c r="K352" s="230"/>
      <c r="L352" s="230"/>
      <c r="M352" s="230"/>
      <c r="N352" s="230"/>
      <c r="O352" s="230"/>
      <c r="P352" s="234"/>
      <c r="Q352" s="234"/>
      <c r="R352" s="239"/>
      <c r="S352" s="234"/>
      <c r="T352" s="239"/>
      <c r="U352" s="43" t="s">
        <v>964</v>
      </c>
      <c r="V352" s="13"/>
      <c r="W352" s="13"/>
      <c r="X352" s="54" t="s">
        <v>76</v>
      </c>
      <c r="Y352" s="120" t="s">
        <v>542</v>
      </c>
      <c r="Z352" s="20"/>
    </row>
    <row r="353" spans="1:26" ht="23.25" x14ac:dyDescent="0.35">
      <c r="A353" s="13">
        <v>54</v>
      </c>
      <c r="B353" s="169" t="s">
        <v>46</v>
      </c>
      <c r="C353" s="317" t="s">
        <v>960</v>
      </c>
      <c r="D353" s="22" t="s">
        <v>962</v>
      </c>
      <c r="E353" s="40"/>
      <c r="F353" s="40"/>
      <c r="G353" s="19">
        <v>43709</v>
      </c>
      <c r="H353" s="232">
        <v>1</v>
      </c>
      <c r="I353" s="230">
        <v>266</v>
      </c>
      <c r="J353" s="230"/>
      <c r="K353" s="230"/>
      <c r="L353" s="230"/>
      <c r="M353" s="230"/>
      <c r="N353" s="230"/>
      <c r="O353" s="230"/>
      <c r="P353" s="234"/>
      <c r="Q353" s="234"/>
      <c r="R353" s="239"/>
      <c r="S353" s="234"/>
      <c r="T353" s="239"/>
      <c r="U353" s="43" t="s">
        <v>964</v>
      </c>
      <c r="V353" s="13"/>
      <c r="W353" s="13"/>
      <c r="X353" s="54" t="s">
        <v>76</v>
      </c>
      <c r="Y353" s="120" t="s">
        <v>542</v>
      </c>
      <c r="Z353" s="20"/>
    </row>
    <row r="354" spans="1:26" ht="23.25" x14ac:dyDescent="0.35">
      <c r="A354" s="13">
        <v>55</v>
      </c>
      <c r="B354" s="169" t="s">
        <v>46</v>
      </c>
      <c r="C354" s="317" t="s">
        <v>960</v>
      </c>
      <c r="D354" s="22" t="s">
        <v>963</v>
      </c>
      <c r="E354" s="40"/>
      <c r="F354" s="40"/>
      <c r="G354" s="19">
        <v>43709</v>
      </c>
      <c r="H354" s="232">
        <v>1</v>
      </c>
      <c r="I354" s="230">
        <v>284</v>
      </c>
      <c r="J354" s="230"/>
      <c r="K354" s="230"/>
      <c r="L354" s="230"/>
      <c r="M354" s="230"/>
      <c r="N354" s="230"/>
      <c r="O354" s="230"/>
      <c r="P354" s="234"/>
      <c r="Q354" s="234"/>
      <c r="R354" s="239"/>
      <c r="S354" s="234"/>
      <c r="T354" s="239"/>
      <c r="U354" s="43" t="s">
        <v>964</v>
      </c>
      <c r="V354" s="13"/>
      <c r="W354" s="13"/>
      <c r="X354" s="54" t="s">
        <v>76</v>
      </c>
      <c r="Y354" s="120" t="s">
        <v>542</v>
      </c>
      <c r="Z354" s="20"/>
    </row>
    <row r="355" spans="1:26" ht="23.25" x14ac:dyDescent="0.35">
      <c r="A355" s="13">
        <v>55</v>
      </c>
      <c r="B355" s="169" t="s">
        <v>30</v>
      </c>
      <c r="C355" s="317" t="s">
        <v>970</v>
      </c>
      <c r="D355" s="22" t="s">
        <v>971</v>
      </c>
      <c r="E355" s="40"/>
      <c r="F355" s="40"/>
      <c r="G355" s="19">
        <v>43678</v>
      </c>
      <c r="H355" s="232">
        <v>1</v>
      </c>
      <c r="I355" s="230">
        <v>175</v>
      </c>
      <c r="J355" s="230"/>
      <c r="K355" s="230"/>
      <c r="L355" s="230"/>
      <c r="M355" s="230"/>
      <c r="N355" s="230"/>
      <c r="O355" s="230"/>
      <c r="P355" s="234"/>
      <c r="Q355" s="234"/>
      <c r="R355" s="239"/>
      <c r="S355" s="234"/>
      <c r="T355" s="239"/>
      <c r="U355" s="43" t="s">
        <v>972</v>
      </c>
      <c r="V355" s="13"/>
      <c r="W355" s="13"/>
      <c r="X355" s="45" t="s">
        <v>87</v>
      </c>
      <c r="Y355" s="120" t="s">
        <v>163</v>
      </c>
      <c r="Z355" s="20"/>
    </row>
  </sheetData>
  <autoFilter ref="A4:Z355"/>
  <customSheetViews>
    <customSheetView guid="{353F2784-7B2D-44BF-B53E-4A1C188FC4D7}" scale="60" fitToPage="1" showAutoFilter="1" state="hidden">
      <selection activeCell="I280" sqref="I280"/>
      <pageMargins left="0.59055118110236227" right="0" top="0.78740157480314965" bottom="0" header="0.31496062992125984" footer="0.31496062992125984"/>
      <pageSetup paperSize="8" scale="19" fitToHeight="3" orientation="landscape" r:id="rId1"/>
      <autoFilter ref="A4:Z355"/>
    </customSheetView>
    <customSheetView guid="{B4EB4103-C4B8-44AE-A5B2-C1CC23595AF5}" scale="60" fitToPage="1" showAutoFilter="1" state="hidden">
      <selection activeCell="I280" sqref="I280"/>
      <pageMargins left="0.59055118110236227" right="0" top="0.78740157480314965" bottom="0" header="0.31496062992125984" footer="0.31496062992125984"/>
      <pageSetup paperSize="8" scale="10" fitToHeight="3" orientation="landscape" r:id="rId2"/>
      <autoFilter ref="A4:Z355"/>
    </customSheetView>
    <customSheetView guid="{4CB9EA37-323B-40E1-99B5-00F40BAAB32F}" scale="60" showPageBreaks="1" fitToPage="1" filter="1" showAutoFilter="1">
      <pane ySplit="15" topLeftCell="A138" activePane="bottomLeft" state="frozen"/>
      <selection pane="bottomLeft" activeCell="E278" sqref="E278:E279"/>
      <pageMargins left="0" right="0" top="0" bottom="0" header="0.31496062992125984" footer="0.31496062992125984"/>
      <pageSetup paperSize="9" scale="25" fitToHeight="0" orientation="landscape" r:id="rId3"/>
      <autoFilter ref="A4:Z351">
        <filterColumn colId="1">
          <filters>
            <filter val="Северный район"/>
          </filters>
        </filterColumn>
      </autoFilter>
    </customSheetView>
    <customSheetView guid="{105E6A46-F3A5-4F26-9E87-F66F7EC04A00}" scale="70" showPageBreaks="1" fitToPage="1" filter="1" showAutoFilter="1">
      <pane ySplit="21" topLeftCell="A23" activePane="bottomLeft" state="frozen"/>
      <selection pane="bottomLeft" activeCell="P52" sqref="P52"/>
      <pageMargins left="0" right="0" top="0" bottom="0" header="0.31496062992125984" footer="0.31496062992125984"/>
      <pageSetup paperSize="9" scale="25" fitToHeight="0" orientation="landscape" r:id="rId4"/>
      <autoFilter ref="A4:Z351">
        <filterColumn colId="1">
          <filters>
            <filter val="Пригородный"/>
            <filter val="Пригородный район"/>
          </filters>
        </filterColumn>
      </autoFilter>
    </customSheetView>
    <customSheetView guid="{3F019AFE-3B6D-486F-8CC5-7D4B96EC1E9E}" scale="70" showPageBreaks="1" fitToPage="1" filter="1" showAutoFilter="1" topLeftCell="C1">
      <pane ySplit="20" topLeftCell="A147" activePane="bottomLeft" state="frozen"/>
      <selection pane="bottomLeft" activeCell="R228" sqref="R228"/>
      <pageMargins left="0" right="0" top="0" bottom="0" header="0.31496062992125984" footer="0.31496062992125984"/>
      <pageSetup paperSize="9" scale="25" orientation="landscape" r:id="rId5"/>
      <autoFilter ref="A4:Z351">
        <filterColumn colId="1">
          <filters>
            <filter val="Восточный район"/>
          </filters>
        </filterColumn>
      </autoFilter>
    </customSheetView>
    <customSheetView guid="{D58C8A66-D315-4800-BD3E-D5A2B291CE35}" scale="60" fitToPage="1" filter="1" showAutoFilter="1">
      <pane xSplit="5" ySplit="5" topLeftCell="R7" activePane="bottomRight" state="frozen"/>
      <selection pane="bottomRight" activeCell="S36" sqref="S36"/>
      <pageMargins left="0.59055118110236227" right="0" top="0.78740157480314965" bottom="0" header="0.31496062992125984" footer="0.31496062992125984"/>
      <pageSetup paperSize="8" scale="19" fitToHeight="3" orientation="landscape" r:id="rId6"/>
      <autoFilter ref="A4:Z351">
        <filterColumn colId="1">
          <filters>
            <filter val="Пригородный"/>
          </filters>
        </filterColumn>
      </autoFilter>
    </customSheetView>
    <customSheetView guid="{22B9CEEB-D8EA-4B9B-BCA8-1ADD65BFD320}" scale="60" showPageBreaks="1" fitToPage="1">
      <pane xSplit="5" ySplit="6" topLeftCell="F340" activePane="bottomRight" state="frozen"/>
      <selection pane="bottomRight" activeCell="D3" sqref="D1:AB1048576"/>
      <pageMargins left="0.19685039370078741" right="2.3622047244094491" top="0.39370078740157483" bottom="0.31496062992125984" header="0.39370078740157483" footer="0.19685039370078741"/>
      <pageSetup paperSize="9" scale="18" fitToHeight="4" orientation="landscape" r:id="rId7"/>
    </customSheetView>
    <customSheetView guid="{321DAC70-2F67-475F-985F-F90375801FBE}" scale="60" showPageBreaks="1" fitToPage="1" hiddenColumns="1">
      <pane xSplit="4" ySplit="6" topLeftCell="E286" activePane="bottomRight" state="frozen"/>
      <selection pane="bottomRight" activeCell="A296" sqref="A296:XFD296"/>
      <pageMargins left="0.39370078740157483" right="0.98425196850393704" top="0.39370078740157483" bottom="0.31496062992125984" header="0.39370078740157483" footer="0.19685039370078741"/>
      <pageSetup paperSize="9" scale="37" fitToHeight="0" orientation="landscape" r:id="rId8"/>
    </customSheetView>
    <customSheetView guid="{ECCD592F-007B-4717-9A57-5A4800A3C1D8}" scale="75" showPageBreaks="1" fitToPage="1" filter="1" showAutoFilter="1">
      <pane xSplit="5" ySplit="5" topLeftCell="M7" activePane="bottomRight" state="frozen"/>
      <selection pane="bottomRight" activeCell="C42" sqref="C42"/>
      <pageMargins left="0.59055118110236227" right="0" top="0.78740157480314965" bottom="0" header="0.31496062992125984" footer="0.31496062992125984"/>
      <pageSetup paperSize="8" scale="38" fitToHeight="3" orientation="landscape" r:id="rId9"/>
      <autoFilter ref="A4:Z285">
        <filterColumn colId="1">
          <filters>
            <filter val="Восточный район"/>
          </filters>
        </filterColumn>
      </autoFilter>
    </customSheetView>
    <customSheetView guid="{7051FFD0-92E0-4D7F-9D4F-62193866100A}" scale="75" showPageBreaks="1" fitToPage="1" filter="1" showAutoFilter="1">
      <pane xSplit="3" ySplit="5" topLeftCell="F153" activePane="bottomRight" state="frozen"/>
      <selection pane="bottomRight" activeCell="I281" sqref="I153:I281"/>
      <pageMargins left="0" right="0" top="0" bottom="0" header="0.31496062992125984" footer="0.31496062992125984"/>
      <pageSetup paperSize="9" scale="27" fitToHeight="0" orientation="landscape" r:id="rId10"/>
      <autoFilter ref="A4:Z284">
        <filterColumn colId="1">
          <filters>
            <filter val="Южный район"/>
          </filters>
        </filterColumn>
      </autoFilter>
    </customSheetView>
    <customSheetView guid="{4C828390-295B-4FDA-B071-0129EC549F20}" scale="75" fitToPage="1" filter="1" showAutoFilter="1">
      <pane xSplit="5" ySplit="5" topLeftCell="F7" activePane="bottomRight" state="frozen"/>
      <selection pane="bottomRight" activeCell="L239" sqref="L239"/>
      <pageMargins left="0.59055118110236227" right="0" top="0.78740157480314965" bottom="0" header="0.31496062992125984" footer="0.31496062992125984"/>
      <pageSetup paperSize="8" scale="44" fitToHeight="3" orientation="landscape" r:id="rId11"/>
      <autoFilter ref="A4:Z282">
        <filterColumn colId="6">
          <filters>
            <dateGroupItem year="2019" month="3" dateTimeGrouping="month"/>
          </filters>
        </filterColumn>
      </autoFilter>
    </customSheetView>
    <customSheetView guid="{0BE8AE10-2C1B-4D73-B05B-52A85E0D2315}" scale="80" showPageBreaks="1" fitToPage="1" filter="1" showAutoFilter="1">
      <pane ySplit="4" topLeftCell="A6" activePane="bottomLeft" state="frozen"/>
      <selection pane="bottomLeft" activeCell="L81" sqref="L81"/>
      <pageMargins left="0" right="0" top="0" bottom="0" header="0.31496062992125984" footer="0.31496062992125984"/>
      <pageSetup paperSize="9" scale="31" orientation="landscape" r:id="rId12"/>
      <autoFilter ref="A4:V204">
        <filterColumn colId="1">
          <filters>
            <filter val="Южный район"/>
          </filters>
        </filterColumn>
      </autoFilter>
    </customSheetView>
    <customSheetView guid="{0A76F840-3C73-4D65-938A-ADA79A5D2EC4}" scale="82" showPageBreaks="1" fitToPage="1" filter="1" showAutoFilter="1" topLeftCell="F1">
      <pane ySplit="86" topLeftCell="A179" activePane="bottomLeft" state="frozen"/>
      <selection pane="bottomLeft" activeCell="U200" sqref="U200"/>
      <pageMargins left="0" right="0" top="0" bottom="0" header="0.31496062992125984" footer="0.31496062992125984"/>
      <pageSetup paperSize="9" scale="30" fitToHeight="0" orientation="landscape" r:id="rId13"/>
      <autoFilter ref="A4:V203">
        <filterColumn colId="1">
          <filters>
            <filter val="Северный район"/>
          </filters>
        </filterColumn>
      </autoFilter>
    </customSheetView>
    <customSheetView guid="{A67D4822-D1F8-4F29-96D0-C9FE872E09C1}" scale="70" showPageBreaks="1" fitToPage="1">
      <pane ySplit="5" topLeftCell="A114" activePane="bottomLeft" state="frozen"/>
      <selection pane="bottomLeft" activeCell="J49" sqref="J49"/>
      <pageMargins left="0" right="0" top="0" bottom="0" header="0.31496062992125984" footer="0.31496062992125984"/>
      <pageSetup paperSize="9" scale="33" fitToHeight="0" orientation="landscape" r:id="rId14"/>
    </customSheetView>
    <customSheetView guid="{C56BFA63-4F4E-4E87-8930-880D5FA047AE}" scale="70" fitToPage="1" filter="1" showAutoFilter="1">
      <pane ySplit="4" topLeftCell="A157" activePane="bottomLeft" state="frozen"/>
      <selection pane="bottomLeft" activeCell="I159" sqref="I159"/>
      <pageMargins left="0" right="0" top="0" bottom="0" header="0.31496062992125984" footer="0.31496062992125984"/>
      <pageSetup paperSize="9" scale="31" fitToHeight="0" orientation="landscape" r:id="rId15"/>
      <autoFilter ref="A4:V111">
        <filterColumn colId="1">
          <filters>
            <filter val="Пригородный"/>
          </filters>
        </filterColumn>
      </autoFilter>
    </customSheetView>
    <customSheetView guid="{D03E877F-D197-4AEA-A5B7-95123F11F7E4}" scale="70" showPageBreaks="1" fitToPage="1" filter="1" showAutoFilter="1">
      <pane ySplit="20" topLeftCell="A22" activePane="bottomLeft" state="frozen"/>
      <selection pane="bottomLeft" activeCell="K175" sqref="K175"/>
      <pageMargins left="0" right="0" top="0" bottom="0" header="0.31496062992125984" footer="0.31496062992125984"/>
      <pageSetup paperSize="9" scale="31" fitToHeight="0" orientation="landscape" r:id="rId16"/>
      <autoFilter ref="A4:V163">
        <filterColumn colId="1">
          <filters>
            <filter val="Северо-Западный"/>
          </filters>
        </filterColumn>
      </autoFilter>
    </customSheetView>
    <customSheetView guid="{9676B4A5-EBC9-4F1F-A365-CA757E4240CF}" scale="70" showPageBreaks="1" fitToPage="1" filter="1" showAutoFilter="1">
      <pane ySplit="23" topLeftCell="A42" activePane="bottomLeft" state="frozen"/>
      <selection pane="bottomLeft" activeCell="M106" sqref="M106"/>
      <pageMargins left="0" right="0" top="0" bottom="0" header="0.31496062992125984" footer="0.31496062992125984"/>
      <pageSetup paperSize="9" scale="31" fitToHeight="0" orientation="landscape" r:id="rId17"/>
      <autoFilter ref="A4:V204">
        <filterColumn colId="1">
          <filters>
            <filter val="Выборгский"/>
            <filter val="Калининский"/>
            <filter val="Северный район"/>
          </filters>
        </filterColumn>
      </autoFilter>
    </customSheetView>
    <customSheetView guid="{9013292D-4876-4ACE-8BB3-05A9791DDACC}" scale="70" showPageBreaks="1" fitToPage="1" showAutoFilter="1">
      <pane ySplit="10" topLeftCell="A228" activePane="bottomLeft" state="frozen"/>
      <selection pane="bottomLeft" activeCell="D269" sqref="D269"/>
      <pageMargins left="0" right="0" top="0" bottom="0" header="0.31496062992125984" footer="0.31496062992125984"/>
      <pageSetup paperSize="9" scale="27" fitToHeight="0" orientation="landscape" r:id="rId18"/>
      <autoFilter ref="A6:Z283"/>
    </customSheetView>
    <customSheetView guid="{0407E60B-7C94-431A-B6A3-A3B5D2F2C062}" scale="60" showPageBreaks="1" printArea="1" showAutoFilter="1" view="pageBreakPreview" topLeftCell="E1">
      <pane ySplit="4" topLeftCell="A167" activePane="bottomLeft" state="frozen"/>
      <selection pane="bottomLeft" activeCell="M321" sqref="M321"/>
      <rowBreaks count="7" manualBreakCount="7">
        <brk id="45" max="25" man="1"/>
        <brk id="93" max="25" man="1"/>
        <brk id="137" max="25" man="1"/>
        <brk id="165" max="25" man="1"/>
        <brk id="195" max="25" man="1"/>
        <brk id="242" max="25" man="1"/>
        <brk id="293" max="25" man="1"/>
      </rowBreaks>
      <pageMargins left="0" right="0" top="0" bottom="0" header="0.31496062992125984" footer="0.31496062992125984"/>
      <pageSetup paperSize="8" scale="38" orientation="landscape" r:id="rId19"/>
      <autoFilter ref="A4:Z330"/>
    </customSheetView>
    <customSheetView guid="{52186BCD-85A3-49A3-B836-83A310E63616}" scale="80" showPageBreaks="1" fitToPage="1" filter="1" showAutoFilter="1" hiddenColumns="1" topLeftCell="D1">
      <pane ySplit="18" topLeftCell="A20" activePane="bottomLeft" state="frozen"/>
      <selection pane="bottomLeft" activeCell="R109" sqref="R109"/>
      <pageMargins left="0" right="0" top="0" bottom="0" header="0.31496062992125984" footer="0.31496062992125984"/>
      <pageSetup paperSize="9" scale="33" orientation="landscape" r:id="rId20"/>
      <autoFilter ref="A4:Z346">
        <filterColumn colId="1">
          <filters>
            <filter val="Северо-Западный"/>
          </filters>
        </filterColumn>
      </autoFilter>
    </customSheetView>
    <customSheetView guid="{371B28A7-82B5-4541-9627-C83B1FF5BF68}" scale="80" showPageBreaks="1" fitToPage="1" filter="1" showAutoFilter="1" topLeftCell="D1">
      <pane ySplit="10" topLeftCell="A12" activePane="bottomLeft" state="frozen"/>
      <selection pane="bottomLeft" activeCell="P21" sqref="P21"/>
      <pageMargins left="0" right="0" top="0" bottom="0" header="0.31496062992125984" footer="0.31496062992125984"/>
      <pageSetup paperSize="9" scale="25" orientation="landscape" r:id="rId21"/>
      <autoFilter ref="A4:Z346">
        <filterColumn colId="1">
          <filters>
            <filter val="Северо-Западный"/>
          </filters>
        </filterColumn>
      </autoFilter>
    </customSheetView>
    <customSheetView guid="{66F29AB1-1E71-4863-9C12-4509991B09BF}" scale="55" showPageBreaks="1" fitToPage="1" showAutoFilter="1">
      <selection activeCell="D3" sqref="D1:Q1048576"/>
      <pageMargins left="0" right="0" top="0" bottom="0" header="0.31496062992125984" footer="0.31496062992125984"/>
      <pageSetup paperSize="9" scale="17" fitToHeight="0" orientation="portrait" r:id="rId22"/>
      <autoFilter ref="A4:Z351"/>
    </customSheetView>
    <customSheetView guid="{6AF15017-09C2-4FD6-AC45-B274E5A42727}" scale="80" showPageBreaks="1" fitToPage="1" filter="1" showAutoFilter="1" topLeftCell="D1">
      <pane ySplit="18" topLeftCell="A20" activePane="bottomLeft" state="frozen"/>
      <selection pane="bottomLeft" activeCell="E55" sqref="E55"/>
      <pageMargins left="0" right="0" top="0" bottom="0" header="0.31496062992125984" footer="0.31496062992125984"/>
      <pageSetup paperSize="9" scale="25" orientation="landscape" r:id="rId23"/>
      <autoFilter ref="A4:Z351">
        <filterColumn colId="1">
          <filters>
            <filter val="Северо-Западный"/>
          </filters>
        </filterColumn>
      </autoFilter>
    </customSheetView>
    <customSheetView guid="{EE0EC093-5946-41B7-9404-4CCBA8D47FF3}" scale="80" showPageBreaks="1" fitToPage="1" filter="1" showAutoFilter="1" topLeftCell="B1">
      <pane ySplit="11" topLeftCell="A13" activePane="bottomLeft" state="frozen"/>
      <selection pane="bottomLeft" activeCell="Q228" sqref="Q228"/>
      <pageMargins left="0" right="0" top="0" bottom="0" header="0.31496062992125984" footer="0.31496062992125984"/>
      <pageSetup paperSize="9" scale="25" fitToHeight="0" orientation="landscape" r:id="rId24"/>
      <autoFilter ref="B1:B351">
        <filterColumn colId="0">
          <filters>
            <filter val="Восточный район"/>
          </filters>
        </filterColumn>
      </autoFilter>
    </customSheetView>
    <customSheetView guid="{34A4682D-6354-4E25-BF7D-6E3F8A5FEDE0}" scale="70" fitToPage="1" filter="1" showAutoFilter="1">
      <pane ySplit="16" topLeftCell="A293" activePane="bottomLeft" state="frozen"/>
      <selection pane="bottomLeft" activeCell="H357" sqref="H357"/>
      <pageMargins left="0" right="0" top="0" bottom="0" header="0.31496062992125984" footer="0.31496062992125984"/>
      <pageSetup paperSize="9" scale="25" fitToHeight="0" orientation="landscape" r:id="rId25"/>
      <autoFilter ref="A4:Z351">
        <filterColumn colId="1">
          <filters>
            <filter val="Восточный район"/>
          </filters>
        </filterColumn>
      </autoFilter>
    </customSheetView>
  </customSheetViews>
  <mergeCells count="61">
    <mergeCell ref="F115:F121"/>
    <mergeCell ref="R115:R121"/>
    <mergeCell ref="S115:S121"/>
    <mergeCell ref="F29:F34"/>
    <mergeCell ref="S29:S34"/>
    <mergeCell ref="R29:R34"/>
    <mergeCell ref="F112:F114"/>
    <mergeCell ref="R112:R114"/>
    <mergeCell ref="N4:N5"/>
    <mergeCell ref="P10:P11"/>
    <mergeCell ref="F24:F25"/>
    <mergeCell ref="U4:U5"/>
    <mergeCell ref="T4:T5"/>
    <mergeCell ref="S10:S11"/>
    <mergeCell ref="Q10:Q11"/>
    <mergeCell ref="R10:R11"/>
    <mergeCell ref="F10:F11"/>
    <mergeCell ref="T24:T25"/>
    <mergeCell ref="T10:T11"/>
    <mergeCell ref="U10:U11"/>
    <mergeCell ref="X4:X5"/>
    <mergeCell ref="V29:V30"/>
    <mergeCell ref="W29:W30"/>
    <mergeCell ref="W4:W5"/>
    <mergeCell ref="V4:V5"/>
    <mergeCell ref="V10:V11"/>
    <mergeCell ref="W10:W11"/>
    <mergeCell ref="A1:S2"/>
    <mergeCell ref="A4:A5"/>
    <mergeCell ref="C4:C5"/>
    <mergeCell ref="D4:D5"/>
    <mergeCell ref="G4:G5"/>
    <mergeCell ref="I4:I5"/>
    <mergeCell ref="S4:S5"/>
    <mergeCell ref="R4:R5"/>
    <mergeCell ref="P4:P5"/>
    <mergeCell ref="Q4:Q5"/>
    <mergeCell ref="O4:O5"/>
    <mergeCell ref="B4:B5"/>
    <mergeCell ref="E4:E5"/>
    <mergeCell ref="L4:L5"/>
    <mergeCell ref="F4:F5"/>
    <mergeCell ref="H4:H5"/>
    <mergeCell ref="T141:T142"/>
    <mergeCell ref="T129:T130"/>
    <mergeCell ref="F129:F130"/>
    <mergeCell ref="T145:T152"/>
    <mergeCell ref="A242:Z242"/>
    <mergeCell ref="U129:U130"/>
    <mergeCell ref="T103:T107"/>
    <mergeCell ref="T41:T43"/>
    <mergeCell ref="U41:U43"/>
    <mergeCell ref="T49:T54"/>
    <mergeCell ref="U49:U54"/>
    <mergeCell ref="U103:U107"/>
    <mergeCell ref="U70:U77"/>
    <mergeCell ref="T29:T32"/>
    <mergeCell ref="Y29:Y30"/>
    <mergeCell ref="T15:T16"/>
    <mergeCell ref="U15:U16"/>
    <mergeCell ref="U29:U32"/>
  </mergeCells>
  <pageMargins left="0.59055118110236227" right="0" top="0.78740157480314965" bottom="0" header="0.31496062992125984" footer="0.31496062992125984"/>
  <pageSetup paperSize="8" scale="19" fitToHeight="3" orientation="landscape" r:id="rId26"/>
  <legacyDrawing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1"/>
  <sheetViews>
    <sheetView workbookViewId="0">
      <selection activeCell="L5" sqref="L5"/>
    </sheetView>
  </sheetViews>
  <sheetFormatPr defaultRowHeight="15" x14ac:dyDescent="0.25"/>
  <cols>
    <col min="1" max="1" width="13" customWidth="1"/>
    <col min="2" max="2" width="5.28515625" customWidth="1"/>
    <col min="3" max="3" width="16.42578125" customWidth="1"/>
    <col min="4" max="4" width="20.85546875" customWidth="1"/>
    <col min="5" max="5" width="20.7109375" customWidth="1"/>
    <col min="6" max="6" width="17.28515625" customWidth="1"/>
    <col min="10" max="10" width="18.85546875" customWidth="1"/>
    <col min="11" max="11" width="16.7109375" customWidth="1"/>
    <col min="12" max="12" width="16.42578125" customWidth="1"/>
    <col min="13" max="13" width="15.42578125" customWidth="1"/>
    <col min="14" max="14" width="17.140625" customWidth="1"/>
    <col min="15" max="15" width="18.5703125" customWidth="1"/>
    <col min="16" max="16" width="15.42578125" customWidth="1"/>
    <col min="17" max="17" width="20.28515625" customWidth="1"/>
    <col min="18" max="18" width="21.28515625" customWidth="1"/>
  </cols>
  <sheetData>
    <row r="2" spans="2:19" ht="45" x14ac:dyDescent="0.25">
      <c r="B2" s="372" t="s">
        <v>5</v>
      </c>
      <c r="C2" s="5" t="s">
        <v>14</v>
      </c>
      <c r="D2" s="371" t="s">
        <v>1</v>
      </c>
      <c r="E2" s="371" t="s">
        <v>0</v>
      </c>
      <c r="F2" s="371" t="s">
        <v>19</v>
      </c>
      <c r="G2" s="371" t="s">
        <v>2</v>
      </c>
      <c r="H2" s="371" t="s">
        <v>3</v>
      </c>
      <c r="I2" s="371" t="s">
        <v>4</v>
      </c>
      <c r="J2" s="371"/>
      <c r="K2" s="373" t="s">
        <v>930</v>
      </c>
      <c r="L2" s="373" t="s">
        <v>945</v>
      </c>
      <c r="M2" s="373" t="s">
        <v>45</v>
      </c>
      <c r="N2" s="376" t="s">
        <v>789</v>
      </c>
      <c r="O2" s="371" t="s">
        <v>7</v>
      </c>
      <c r="P2" s="371"/>
      <c r="Q2" s="7" t="s">
        <v>21</v>
      </c>
      <c r="R2" s="7" t="s">
        <v>20</v>
      </c>
    </row>
    <row r="3" spans="2:19" x14ac:dyDescent="0.25">
      <c r="B3" s="372"/>
      <c r="C3" s="5"/>
      <c r="D3" s="371"/>
      <c r="E3" s="371"/>
      <c r="F3" s="371"/>
      <c r="G3" s="371"/>
      <c r="H3" s="371"/>
      <c r="I3" s="10"/>
      <c r="J3" s="8" t="s">
        <v>6</v>
      </c>
      <c r="K3" s="374"/>
      <c r="L3" s="374"/>
      <c r="M3" s="375"/>
      <c r="N3" s="377"/>
      <c r="O3" s="8"/>
      <c r="P3" s="8" t="s">
        <v>6</v>
      </c>
      <c r="Q3" s="8"/>
      <c r="R3" s="8"/>
    </row>
    <row r="4" spans="2:19" ht="75" x14ac:dyDescent="0.25">
      <c r="B4" s="8">
        <v>1</v>
      </c>
      <c r="C4" s="5" t="s">
        <v>46</v>
      </c>
      <c r="D4" s="5" t="s">
        <v>23</v>
      </c>
      <c r="E4" s="9" t="s">
        <v>24</v>
      </c>
      <c r="F4" s="9" t="s">
        <v>337</v>
      </c>
      <c r="G4" s="3" t="s">
        <v>90</v>
      </c>
      <c r="H4" s="2">
        <v>8</v>
      </c>
      <c r="I4" s="2">
        <v>0</v>
      </c>
      <c r="J4" s="6" t="s">
        <v>90</v>
      </c>
      <c r="K4" s="92">
        <v>261767.85</v>
      </c>
      <c r="L4" s="92">
        <v>124886.82</v>
      </c>
      <c r="M4" s="92">
        <f t="shared" ref="M4:M10" si="0">L4/K4*100</f>
        <v>47.708998641353404</v>
      </c>
      <c r="N4" s="92">
        <f>K4-L4</f>
        <v>136881.03</v>
      </c>
      <c r="O4" s="4" t="s">
        <v>88</v>
      </c>
      <c r="P4" s="6" t="s">
        <v>89</v>
      </c>
      <c r="Q4" s="4" t="s">
        <v>25</v>
      </c>
      <c r="R4" s="2" t="s">
        <v>22</v>
      </c>
      <c r="S4" s="1"/>
    </row>
    <row r="5" spans="2:19" ht="45" x14ac:dyDescent="0.25">
      <c r="B5" s="8">
        <v>2</v>
      </c>
      <c r="C5" s="5" t="s">
        <v>114</v>
      </c>
      <c r="D5" s="5" t="s">
        <v>23</v>
      </c>
      <c r="E5" s="11" t="s">
        <v>115</v>
      </c>
      <c r="F5" s="8"/>
      <c r="G5" s="8"/>
      <c r="H5" s="2">
        <v>4</v>
      </c>
      <c r="I5" s="2">
        <v>0</v>
      </c>
      <c r="J5" s="12" t="s">
        <v>90</v>
      </c>
      <c r="K5" s="92">
        <v>910809.87</v>
      </c>
      <c r="L5" s="92">
        <v>882387.35</v>
      </c>
      <c r="M5" s="92">
        <f t="shared" si="0"/>
        <v>96.879423364175892</v>
      </c>
      <c r="N5" s="92">
        <f>K5-L5</f>
        <v>28422.520000000019</v>
      </c>
      <c r="O5" s="8"/>
      <c r="P5" s="8"/>
      <c r="Q5" s="8"/>
      <c r="R5" s="8"/>
    </row>
    <row r="6" spans="2:19" ht="30" x14ac:dyDescent="0.25">
      <c r="B6" s="8">
        <v>3</v>
      </c>
      <c r="C6" s="5" t="s">
        <v>114</v>
      </c>
      <c r="D6" s="5" t="s">
        <v>23</v>
      </c>
      <c r="E6" s="11" t="s">
        <v>116</v>
      </c>
      <c r="F6" s="8"/>
      <c r="G6" s="8"/>
      <c r="H6" s="2">
        <v>2</v>
      </c>
      <c r="I6" s="2">
        <v>0</v>
      </c>
      <c r="J6" s="12" t="s">
        <v>90</v>
      </c>
      <c r="K6" s="92">
        <v>595529.87</v>
      </c>
      <c r="L6" s="92">
        <v>398573.96</v>
      </c>
      <c r="M6" s="92">
        <f t="shared" si="0"/>
        <v>66.92761859283398</v>
      </c>
      <c r="N6" s="92">
        <f>K6-L6</f>
        <v>196955.90999999997</v>
      </c>
      <c r="O6" s="8"/>
      <c r="P6" s="8"/>
      <c r="Q6" s="8"/>
      <c r="R6" s="8"/>
    </row>
    <row r="7" spans="2:19" ht="30" x14ac:dyDescent="0.25">
      <c r="B7" s="8">
        <v>4</v>
      </c>
      <c r="C7" s="5" t="s">
        <v>114</v>
      </c>
      <c r="D7" s="5" t="s">
        <v>23</v>
      </c>
      <c r="E7" s="11" t="s">
        <v>117</v>
      </c>
      <c r="F7" s="8"/>
      <c r="G7" s="8"/>
      <c r="H7" s="2">
        <v>2</v>
      </c>
      <c r="I7" s="2">
        <v>0</v>
      </c>
      <c r="J7" s="12" t="s">
        <v>90</v>
      </c>
      <c r="K7" s="92">
        <v>573248.1</v>
      </c>
      <c r="L7" s="92">
        <v>544980.73</v>
      </c>
      <c r="M7" s="92">
        <f t="shared" si="0"/>
        <v>95.068911698093729</v>
      </c>
      <c r="N7" s="92">
        <f>K7-L7</f>
        <v>28267.369999999995</v>
      </c>
      <c r="O7" s="8"/>
      <c r="P7" s="8"/>
      <c r="Q7" s="8"/>
      <c r="R7" s="8"/>
    </row>
    <row r="8" spans="2:19" ht="30" x14ac:dyDescent="0.25">
      <c r="B8" s="8">
        <v>5</v>
      </c>
      <c r="C8" s="5" t="s">
        <v>114</v>
      </c>
      <c r="D8" s="5" t="s">
        <v>23</v>
      </c>
      <c r="E8" s="11" t="s">
        <v>118</v>
      </c>
      <c r="F8" s="8"/>
      <c r="G8" s="8"/>
      <c r="H8" s="2">
        <v>8</v>
      </c>
      <c r="I8" s="2">
        <v>0</v>
      </c>
      <c r="J8" s="12" t="s">
        <v>90</v>
      </c>
      <c r="K8" s="41">
        <v>453677.44</v>
      </c>
      <c r="L8" s="41">
        <v>449067.89</v>
      </c>
      <c r="M8" s="92">
        <f t="shared" si="0"/>
        <v>98.983958735087214</v>
      </c>
      <c r="N8" s="92">
        <f>K8-L8</f>
        <v>4609.5499999999884</v>
      </c>
      <c r="O8" s="8"/>
      <c r="P8" s="8"/>
      <c r="Q8" s="8"/>
      <c r="R8" s="8"/>
    </row>
    <row r="9" spans="2:19" ht="45" x14ac:dyDescent="0.25">
      <c r="B9" s="8">
        <v>6</v>
      </c>
      <c r="C9" s="5" t="s">
        <v>114</v>
      </c>
      <c r="D9" s="5" t="s">
        <v>23</v>
      </c>
      <c r="E9" s="11" t="s">
        <v>120</v>
      </c>
      <c r="F9" s="8"/>
      <c r="G9" s="8"/>
      <c r="H9" s="2">
        <v>1</v>
      </c>
      <c r="I9" s="2">
        <v>0</v>
      </c>
      <c r="J9" s="12" t="s">
        <v>90</v>
      </c>
      <c r="K9" s="41">
        <v>3683.76</v>
      </c>
      <c r="L9" s="41">
        <v>3683.76</v>
      </c>
      <c r="M9" s="92">
        <f t="shared" si="0"/>
        <v>100</v>
      </c>
      <c r="N9" s="93"/>
      <c r="O9" s="8"/>
      <c r="P9" s="8"/>
      <c r="Q9" s="8"/>
      <c r="R9" s="8"/>
    </row>
    <row r="10" spans="2:19" ht="45" x14ac:dyDescent="0.25">
      <c r="B10" s="8">
        <v>7</v>
      </c>
      <c r="C10" s="5" t="s">
        <v>114</v>
      </c>
      <c r="D10" s="5" t="s">
        <v>23</v>
      </c>
      <c r="E10" s="11" t="s">
        <v>121</v>
      </c>
      <c r="F10" s="8"/>
      <c r="G10" s="8"/>
      <c r="H10" s="2">
        <v>1</v>
      </c>
      <c r="I10" s="2">
        <v>0</v>
      </c>
      <c r="J10" s="12" t="s">
        <v>90</v>
      </c>
      <c r="K10" s="92">
        <v>33290.28</v>
      </c>
      <c r="L10" s="92">
        <v>25756.21</v>
      </c>
      <c r="M10" s="92">
        <f t="shared" si="0"/>
        <v>77.368559231102893</v>
      </c>
      <c r="N10" s="92">
        <v>3693.18</v>
      </c>
      <c r="O10" s="8"/>
      <c r="P10" s="8"/>
      <c r="Q10" s="8"/>
      <c r="R10" s="8"/>
    </row>
    <row r="11" spans="2:19" ht="30" x14ac:dyDescent="0.25">
      <c r="B11" s="8">
        <v>8</v>
      </c>
      <c r="C11" s="5" t="s">
        <v>119</v>
      </c>
      <c r="D11" s="5" t="s">
        <v>23</v>
      </c>
      <c r="E11" s="11" t="s">
        <v>122</v>
      </c>
      <c r="F11" s="8"/>
      <c r="G11" s="8"/>
      <c r="H11" s="2">
        <v>1</v>
      </c>
      <c r="I11" s="2">
        <v>0</v>
      </c>
      <c r="J11" s="12" t="s">
        <v>90</v>
      </c>
      <c r="K11" s="93"/>
      <c r="L11" s="93"/>
      <c r="M11" s="93"/>
      <c r="N11" s="93"/>
      <c r="O11" s="8"/>
      <c r="P11" s="8"/>
      <c r="Q11" s="8"/>
      <c r="R11" s="8"/>
    </row>
  </sheetData>
  <customSheetViews>
    <customSheetView guid="{353F2784-7B2D-44BF-B53E-4A1C188FC4D7}" fitToPage="1" state="hidden">
      <selection activeCell="L5" sqref="L5"/>
      <pageMargins left="0.70866141732283472" right="0.70866141732283472" top="0.74803149606299213" bottom="0.74803149606299213" header="0.31496062992125984" footer="0.31496062992125984"/>
      <pageSetup paperSize="9" scale="46" orientation="landscape" r:id="rId1"/>
    </customSheetView>
    <customSheetView guid="{B4EB4103-C4B8-44AE-A5B2-C1CC23595AF5}" fitToPage="1" state="hidden">
      <selection activeCell="L5" sqref="L5"/>
      <pageMargins left="0.70866141732283472" right="0.70866141732283472" top="0.74803149606299213" bottom="0.74803149606299213" header="0.31496062992125984" footer="0.31496062992125984"/>
      <pageSetup paperSize="9" scale="46" orientation="landscape" r:id="rId2"/>
    </customSheetView>
    <customSheetView guid="{4CB9EA37-323B-40E1-99B5-00F40BAAB32F}" fitToPage="1">
      <selection activeCell="L4" sqref="L4"/>
      <pageMargins left="0.70866141732283472" right="0.70866141732283472" top="0.74803149606299213" bottom="0.74803149606299213" header="0.31496062992125984" footer="0.31496062992125984"/>
      <pageSetup paperSize="9" scale="46" orientation="landscape" r:id="rId3"/>
    </customSheetView>
    <customSheetView guid="{105E6A46-F3A5-4F26-9E87-F66F7EC04A00}" fitToPage="1">
      <selection activeCell="L5" sqref="L5"/>
      <pageMargins left="0.70866141732283472" right="0.70866141732283472" top="0.74803149606299213" bottom="0.74803149606299213" header="0.31496062992125984" footer="0.31496062992125984"/>
      <pageSetup paperSize="9" scale="46" orientation="landscape" r:id="rId4"/>
    </customSheetView>
    <customSheetView guid="{3F019AFE-3B6D-486F-8CC5-7D4B96EC1E9E}" fitToPage="1">
      <selection activeCell="L4" sqref="L4"/>
      <pageMargins left="0.70866141732283472" right="0.70866141732283472" top="0.74803149606299213" bottom="0.74803149606299213" header="0.31496062992125984" footer="0.31496062992125984"/>
      <pageSetup paperSize="9" scale="46" orientation="landscape" r:id="rId5"/>
    </customSheetView>
    <customSheetView guid="{D58C8A66-D315-4800-BD3E-D5A2B291CE35}" fitToPage="1">
      <selection activeCell="L5" sqref="L5"/>
      <pageMargins left="0.70866141732283472" right="0.70866141732283472" top="0.74803149606299213" bottom="0.74803149606299213" header="0.31496062992125984" footer="0.31496062992125984"/>
      <pageSetup paperSize="9" scale="46" orientation="landscape" r:id="rId6"/>
    </customSheetView>
    <customSheetView guid="{22B9CEEB-D8EA-4B9B-BCA8-1ADD65BFD320}" fitToPage="1" state="hidden">
      <selection activeCell="L5" sqref="L5"/>
      <pageMargins left="0.70866141732283472" right="0.70866141732283472" top="0.74803149606299213" bottom="0.74803149606299213" header="0.31496062992125984" footer="0.31496062992125984"/>
      <pageSetup paperSize="9" scale="46" orientation="landscape" r:id="rId7"/>
    </customSheetView>
    <customSheetView guid="{321DAC70-2F67-475F-985F-F90375801FBE}" fitToPage="1" state="hidden">
      <selection activeCell="L5" sqref="L5"/>
      <pageMargins left="0.70866141732283472" right="0.70866141732283472" top="0.74803149606299213" bottom="0.74803149606299213" header="0.31496062992125984" footer="0.31496062992125984"/>
      <pageSetup paperSize="9" scale="46" orientation="landscape" r:id="rId8"/>
    </customSheetView>
    <customSheetView guid="{ECCD592F-007B-4717-9A57-5A4800A3C1D8}" fitToPage="1">
      <selection activeCell="L5" sqref="L5"/>
      <pageMargins left="0.70866141732283472" right="0.70866141732283472" top="0.74803149606299213" bottom="0.74803149606299213" header="0.31496062992125984" footer="0.31496062992125984"/>
      <pageSetup paperSize="9" scale="46" orientation="landscape" r:id="rId9"/>
    </customSheetView>
    <customSheetView guid="{7051FFD0-92E0-4D7F-9D4F-62193866100A}" fitToPage="1">
      <selection activeCell="L4" sqref="L4"/>
      <pageMargins left="0.70866141732283472" right="0.70866141732283472" top="0.74803149606299213" bottom="0.74803149606299213" header="0.31496062992125984" footer="0.31496062992125984"/>
      <pageSetup paperSize="9" scale="46" orientation="landscape" r:id="rId10"/>
    </customSheetView>
    <customSheetView guid="{4C828390-295B-4FDA-B071-0129EC549F20}" fitToPage="1">
      <selection activeCell="L5" sqref="L5"/>
      <pageMargins left="0.70866141732283472" right="0.70866141732283472" top="0.74803149606299213" bottom="0.74803149606299213" header="0.31496062992125984" footer="0.31496062992125984"/>
      <pageSetup paperSize="9" scale="46" orientation="landscape" r:id="rId11"/>
    </customSheetView>
    <customSheetView guid="{0BE8AE10-2C1B-4D73-B05B-52A85E0D2315}" fitToPage="1">
      <selection activeCell="L4" sqref="L4"/>
      <pageMargins left="0.70866141732283472" right="0.70866141732283472" top="0.74803149606299213" bottom="0.74803149606299213" header="0.31496062992125984" footer="0.31496062992125984"/>
      <pageSetup paperSize="9" scale="46" orientation="landscape" r:id="rId12"/>
    </customSheetView>
    <customSheetView guid="{0A76F840-3C73-4D65-938A-ADA79A5D2EC4}" fitToPage="1">
      <selection activeCell="H4" sqref="H4"/>
      <pageMargins left="0.70866141732283472" right="0.70866141732283472" top="0.74803149606299213" bottom="0.74803149606299213" header="0.31496062992125984" footer="0.31496062992125984"/>
      <pageSetup paperSize="9" scale="46" orientation="landscape" r:id="rId13"/>
    </customSheetView>
    <customSheetView guid="{A67D4822-D1F8-4F29-96D0-C9FE872E09C1}" fitToPage="1">
      <selection activeCell="H4" sqref="H4"/>
      <pageMargins left="0.70866141732283472" right="0.70866141732283472" top="0.74803149606299213" bottom="0.74803149606299213" header="0.31496062992125984" footer="0.31496062992125984"/>
      <pageSetup paperSize="9" scale="46" orientation="landscape" r:id="rId14"/>
    </customSheetView>
    <customSheetView guid="{C56BFA63-4F4E-4E87-8930-880D5FA047AE}" fitToPage="1">
      <selection activeCell="H4" sqref="H4"/>
      <pageMargins left="0.70866141732283472" right="0.70866141732283472" top="0.74803149606299213" bottom="0.74803149606299213" header="0.31496062992125984" footer="0.31496062992125984"/>
      <pageSetup paperSize="9" scale="46" orientation="landscape" r:id="rId15"/>
    </customSheetView>
    <customSheetView guid="{D03E877F-D197-4AEA-A5B7-95123F11F7E4}" fitToPage="1">
      <selection activeCell="H4" sqref="H4"/>
      <pageMargins left="0.70866141732283472" right="0.70866141732283472" top="0.74803149606299213" bottom="0.74803149606299213" header="0.31496062992125984" footer="0.31496062992125984"/>
      <pageSetup paperSize="9" scale="46" orientation="landscape" r:id="rId16"/>
    </customSheetView>
    <customSheetView guid="{9676B4A5-EBC9-4F1F-A365-CA757E4240CF}" fitToPage="1">
      <selection activeCell="H4" sqref="H4"/>
      <pageMargins left="0.70866141732283472" right="0.70866141732283472" top="0.74803149606299213" bottom="0.74803149606299213" header="0.31496062992125984" footer="0.31496062992125984"/>
      <pageSetup paperSize="9" scale="46" orientation="landscape" r:id="rId17"/>
    </customSheetView>
    <customSheetView guid="{9013292D-4876-4ACE-8BB3-05A9791DDACC}" fitToPage="1">
      <selection activeCell="H4" sqref="H4"/>
      <pageMargins left="0.70866141732283472" right="0.70866141732283472" top="0.74803149606299213" bottom="0.74803149606299213" header="0.31496062992125984" footer="0.31496062992125984"/>
      <pageSetup paperSize="9" scale="46" orientation="landscape" r:id="rId18"/>
    </customSheetView>
    <customSheetView guid="{0407E60B-7C94-431A-B6A3-A3B5D2F2C062}" fitToPage="1">
      <selection activeCell="L4" sqref="L4"/>
      <pageMargins left="0.70866141732283472" right="0.70866141732283472" top="0.74803149606299213" bottom="0.74803149606299213" header="0.31496062992125984" footer="0.31496062992125984"/>
      <pageSetup paperSize="9" scale="46" orientation="landscape" r:id="rId19"/>
    </customSheetView>
    <customSheetView guid="{52186BCD-85A3-49A3-B836-83A310E63616}" fitToPage="1">
      <selection activeCell="L4" sqref="L4"/>
      <pageMargins left="0.70866141732283472" right="0.70866141732283472" top="0.74803149606299213" bottom="0.74803149606299213" header="0.31496062992125984" footer="0.31496062992125984"/>
      <pageSetup paperSize="9" scale="46" orientation="landscape" r:id="rId20"/>
    </customSheetView>
    <customSheetView guid="{371B28A7-82B5-4541-9627-C83B1FF5BF68}" fitToPage="1">
      <selection activeCell="L4" sqref="L4"/>
      <pageMargins left="0.70866141732283472" right="0.70866141732283472" top="0.74803149606299213" bottom="0.74803149606299213" header="0.31496062992125984" footer="0.31496062992125984"/>
      <pageSetup paperSize="9" scale="46" orientation="landscape" r:id="rId21"/>
    </customSheetView>
    <customSheetView guid="{66F29AB1-1E71-4863-9C12-4509991B09BF}" fitToPage="1" topLeftCell="A4">
      <selection activeCell="N4" sqref="N4"/>
      <pageMargins left="0.70866141732283472" right="0.70866141732283472" top="0.74803149606299213" bottom="0.74803149606299213" header="0.31496062992125984" footer="0.31496062992125984"/>
      <pageSetup paperSize="9" scale="46" orientation="landscape" r:id="rId22"/>
    </customSheetView>
    <customSheetView guid="{6AF15017-09C2-4FD6-AC45-B274E5A42727}" fitToPage="1">
      <selection activeCell="L4" sqref="L4"/>
      <pageMargins left="0.70866141732283472" right="0.70866141732283472" top="0.74803149606299213" bottom="0.74803149606299213" header="0.31496062992125984" footer="0.31496062992125984"/>
      <pageSetup paperSize="9" scale="46" orientation="landscape" r:id="rId23"/>
    </customSheetView>
    <customSheetView guid="{EE0EC093-5946-41B7-9404-4CCBA8D47FF3}" fitToPage="1">
      <selection activeCell="M4" sqref="M4"/>
      <pageMargins left="0.70866141732283472" right="0.70866141732283472" top="0.74803149606299213" bottom="0.74803149606299213" header="0.31496062992125984" footer="0.31496062992125984"/>
      <pageSetup paperSize="9" scale="46" orientation="landscape" r:id="rId24"/>
    </customSheetView>
    <customSheetView guid="{34A4682D-6354-4E25-BF7D-6E3F8A5FEDE0}" fitToPage="1">
      <selection activeCell="L4" sqref="L4"/>
      <pageMargins left="0.70866141732283472" right="0.70866141732283472" top="0.74803149606299213" bottom="0.74803149606299213" header="0.31496062992125984" footer="0.31496062992125984"/>
      <pageSetup paperSize="9" scale="46" orientation="landscape" r:id="rId25"/>
    </customSheetView>
  </customSheetViews>
  <mergeCells count="12">
    <mergeCell ref="I2:J2"/>
    <mergeCell ref="O2:P2"/>
    <mergeCell ref="B2:B3"/>
    <mergeCell ref="D2:D3"/>
    <mergeCell ref="E2:E3"/>
    <mergeCell ref="F2:F3"/>
    <mergeCell ref="G2:G3"/>
    <mergeCell ref="H2:H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46" orientation="landscape"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6"/>
  <sheetViews>
    <sheetView workbookViewId="0">
      <selection activeCell="D35" sqref="D35"/>
    </sheetView>
  </sheetViews>
  <sheetFormatPr defaultRowHeight="15" x14ac:dyDescent="0.25"/>
  <cols>
    <col min="3" max="3" width="22" customWidth="1"/>
    <col min="4" max="4" width="12.28515625" customWidth="1"/>
    <col min="5" max="5" width="13" customWidth="1"/>
    <col min="6" max="6" width="14.42578125" customWidth="1"/>
    <col min="7" max="7" width="14" customWidth="1"/>
    <col min="8" max="8" width="11.85546875" bestFit="1" customWidth="1"/>
    <col min="9" max="9" width="11.42578125" bestFit="1" customWidth="1"/>
  </cols>
  <sheetData>
    <row r="2" spans="1:9" x14ac:dyDescent="0.25">
      <c r="A2" s="379" t="s">
        <v>813</v>
      </c>
      <c r="B2" s="380" t="s">
        <v>812</v>
      </c>
      <c r="C2" s="372" t="s">
        <v>300</v>
      </c>
      <c r="D2" s="372" t="s">
        <v>76</v>
      </c>
      <c r="E2" s="372"/>
      <c r="F2" s="372" t="s">
        <v>304</v>
      </c>
      <c r="G2" s="372"/>
      <c r="H2" s="372" t="s">
        <v>305</v>
      </c>
      <c r="I2" s="372"/>
    </row>
    <row r="3" spans="1:9" x14ac:dyDescent="0.25">
      <c r="A3" s="379"/>
      <c r="B3" s="380"/>
      <c r="C3" s="372"/>
      <c r="D3" s="8" t="s">
        <v>301</v>
      </c>
      <c r="E3" s="8" t="s">
        <v>302</v>
      </c>
      <c r="F3" s="8" t="s">
        <v>301</v>
      </c>
      <c r="G3" s="8" t="s">
        <v>302</v>
      </c>
      <c r="H3" s="8" t="s">
        <v>301</v>
      </c>
      <c r="I3" s="8" t="s">
        <v>302</v>
      </c>
    </row>
    <row r="4" spans="1:9" x14ac:dyDescent="0.25">
      <c r="A4" s="379"/>
      <c r="B4" s="378" t="s">
        <v>428</v>
      </c>
      <c r="C4" s="8" t="s">
        <v>303</v>
      </c>
      <c r="D4" s="163"/>
      <c r="E4" s="164"/>
      <c r="F4" s="164"/>
      <c r="G4" s="164"/>
      <c r="H4" s="164"/>
      <c r="I4" s="164"/>
    </row>
    <row r="5" spans="1:9" x14ac:dyDescent="0.25">
      <c r="A5" s="379"/>
      <c r="B5" s="378"/>
      <c r="C5" s="8" t="s">
        <v>306</v>
      </c>
      <c r="D5" s="164"/>
      <c r="E5" s="164"/>
      <c r="F5" s="165">
        <v>2</v>
      </c>
      <c r="G5" s="165">
        <f>SUM(Сводный!I12:I13)</f>
        <v>358</v>
      </c>
      <c r="H5" s="165">
        <f>D5+F5</f>
        <v>2</v>
      </c>
      <c r="I5" s="165">
        <f t="shared" ref="I5:I13" si="0">E5+G5</f>
        <v>358</v>
      </c>
    </row>
    <row r="6" spans="1:9" x14ac:dyDescent="0.25">
      <c r="A6" s="379"/>
      <c r="B6" s="378"/>
      <c r="C6" s="8" t="s">
        <v>307</v>
      </c>
      <c r="D6" s="164"/>
      <c r="E6" s="164"/>
      <c r="F6" s="165">
        <v>1</v>
      </c>
      <c r="G6" s="165">
        <v>205</v>
      </c>
      <c r="H6" s="165">
        <f t="shared" ref="H6:H13" si="1">D6+F6</f>
        <v>1</v>
      </c>
      <c r="I6" s="165">
        <f t="shared" si="0"/>
        <v>205</v>
      </c>
    </row>
    <row r="7" spans="1:9" x14ac:dyDescent="0.25">
      <c r="A7" s="379"/>
      <c r="B7" s="378"/>
      <c r="C7" s="8" t="s">
        <v>308</v>
      </c>
      <c r="D7" s="164"/>
      <c r="E7" s="164"/>
      <c r="F7" s="165">
        <v>4</v>
      </c>
      <c r="G7" s="165">
        <f>SUM(Сводный!I15:I18)</f>
        <v>540</v>
      </c>
      <c r="H7" s="165">
        <f t="shared" si="1"/>
        <v>4</v>
      </c>
      <c r="I7" s="165">
        <f t="shared" si="0"/>
        <v>540</v>
      </c>
    </row>
    <row r="8" spans="1:9" x14ac:dyDescent="0.25">
      <c r="A8" s="379"/>
      <c r="B8" s="378"/>
      <c r="C8" s="8" t="s">
        <v>309</v>
      </c>
      <c r="D8" s="164"/>
      <c r="E8" s="164"/>
      <c r="F8" s="165">
        <v>7</v>
      </c>
      <c r="G8" s="165">
        <f>SUM(Сводный!I19:I25)</f>
        <v>955</v>
      </c>
      <c r="H8" s="165">
        <f t="shared" si="1"/>
        <v>7</v>
      </c>
      <c r="I8" s="165">
        <f t="shared" si="0"/>
        <v>955</v>
      </c>
    </row>
    <row r="9" spans="1:9" x14ac:dyDescent="0.25">
      <c r="A9" s="379"/>
      <c r="B9" s="378"/>
      <c r="C9" s="8" t="s">
        <v>310</v>
      </c>
      <c r="D9" s="165">
        <v>66</v>
      </c>
      <c r="E9" s="165">
        <f>Сводный!I29</f>
        <v>4981</v>
      </c>
      <c r="F9" s="165">
        <v>3</v>
      </c>
      <c r="G9" s="165">
        <f>SUM(Сводный!I26:I28)</f>
        <v>780</v>
      </c>
      <c r="H9" s="165">
        <f t="shared" si="1"/>
        <v>69</v>
      </c>
      <c r="I9" s="165">
        <f t="shared" si="0"/>
        <v>5761</v>
      </c>
    </row>
    <row r="10" spans="1:9" x14ac:dyDescent="0.25">
      <c r="A10" s="379"/>
      <c r="B10" s="378"/>
      <c r="C10" s="8" t="s">
        <v>311</v>
      </c>
      <c r="D10" s="165">
        <v>1</v>
      </c>
      <c r="E10" s="165">
        <v>4</v>
      </c>
      <c r="F10" s="165">
        <v>8</v>
      </c>
      <c r="G10" s="165">
        <v>1832</v>
      </c>
      <c r="H10" s="165">
        <f t="shared" si="1"/>
        <v>9</v>
      </c>
      <c r="I10" s="165">
        <f t="shared" si="0"/>
        <v>1836</v>
      </c>
    </row>
    <row r="11" spans="1:9" x14ac:dyDescent="0.25">
      <c r="A11" s="379"/>
      <c r="B11" s="378"/>
      <c r="C11" s="8" t="s">
        <v>312</v>
      </c>
      <c r="D11" s="165">
        <v>52</v>
      </c>
      <c r="E11" s="165">
        <v>2240</v>
      </c>
      <c r="F11" s="165">
        <v>23</v>
      </c>
      <c r="G11" s="165">
        <v>3353</v>
      </c>
      <c r="H11" s="165">
        <f t="shared" si="1"/>
        <v>75</v>
      </c>
      <c r="I11" s="165">
        <f t="shared" si="0"/>
        <v>5593</v>
      </c>
    </row>
    <row r="12" spans="1:9" x14ac:dyDescent="0.25">
      <c r="A12" s="379"/>
      <c r="B12" s="378"/>
      <c r="C12" s="8" t="s">
        <v>313</v>
      </c>
      <c r="D12" s="165">
        <v>21</v>
      </c>
      <c r="E12" s="165">
        <v>1719</v>
      </c>
      <c r="F12" s="165">
        <v>12</v>
      </c>
      <c r="G12" s="165">
        <v>1232</v>
      </c>
      <c r="H12" s="165">
        <f t="shared" si="1"/>
        <v>33</v>
      </c>
      <c r="I12" s="165">
        <f t="shared" si="0"/>
        <v>2951</v>
      </c>
    </row>
    <row r="13" spans="1:9" x14ac:dyDescent="0.25">
      <c r="A13" s="379"/>
      <c r="B13" s="378"/>
      <c r="C13" s="8" t="s">
        <v>427</v>
      </c>
      <c r="D13" s="165">
        <v>1</v>
      </c>
      <c r="E13" s="165">
        <v>75</v>
      </c>
      <c r="F13" s="165">
        <v>9</v>
      </c>
      <c r="G13" s="165">
        <v>2253</v>
      </c>
      <c r="H13" s="165">
        <f t="shared" si="1"/>
        <v>10</v>
      </c>
      <c r="I13" s="165">
        <f t="shared" si="0"/>
        <v>2328</v>
      </c>
    </row>
    <row r="14" spans="1:9" x14ac:dyDescent="0.25">
      <c r="A14" s="379"/>
      <c r="B14" s="378" t="s">
        <v>429</v>
      </c>
      <c r="C14" s="8" t="s">
        <v>430</v>
      </c>
      <c r="D14" s="165">
        <v>13</v>
      </c>
      <c r="E14" s="165">
        <v>891</v>
      </c>
      <c r="F14" s="166">
        <v>20</v>
      </c>
      <c r="G14" s="166">
        <v>3797</v>
      </c>
      <c r="H14" s="165">
        <f>D14+F14</f>
        <v>33</v>
      </c>
      <c r="I14" s="165">
        <f>G14+E14</f>
        <v>4688</v>
      </c>
    </row>
    <row r="15" spans="1:9" x14ac:dyDescent="0.25">
      <c r="A15" s="379"/>
      <c r="B15" s="378"/>
      <c r="C15" s="8" t="s">
        <v>431</v>
      </c>
      <c r="D15" s="165">
        <v>5</v>
      </c>
      <c r="E15" s="165">
        <v>865</v>
      </c>
      <c r="F15" s="166">
        <v>75</v>
      </c>
      <c r="G15" s="166">
        <v>4342</v>
      </c>
      <c r="H15" s="165">
        <f>D15+F15</f>
        <v>80</v>
      </c>
      <c r="I15" s="165">
        <f>G15+E15</f>
        <v>5207</v>
      </c>
    </row>
    <row r="16" spans="1:9" x14ac:dyDescent="0.25">
      <c r="A16" s="379"/>
      <c r="B16" s="378"/>
      <c r="C16" s="8" t="s">
        <v>811</v>
      </c>
      <c r="D16" s="165">
        <v>13</v>
      </c>
      <c r="E16" s="165">
        <v>1257</v>
      </c>
      <c r="F16" s="166">
        <v>9</v>
      </c>
      <c r="G16" s="166">
        <v>2266</v>
      </c>
      <c r="H16" s="165">
        <f>D16+F16</f>
        <v>22</v>
      </c>
      <c r="I16" s="165">
        <f>E16+G16</f>
        <v>3523</v>
      </c>
    </row>
    <row r="17" spans="1:9" x14ac:dyDescent="0.25">
      <c r="C17" s="96" t="s">
        <v>41</v>
      </c>
      <c r="D17" s="167">
        <f t="shared" ref="D17:I17" si="2">SUM(D4:D16)</f>
        <v>172</v>
      </c>
      <c r="E17" s="167">
        <f t="shared" si="2"/>
        <v>12032</v>
      </c>
      <c r="F17" s="167">
        <f t="shared" si="2"/>
        <v>173</v>
      </c>
      <c r="G17" s="167">
        <f t="shared" si="2"/>
        <v>21913</v>
      </c>
      <c r="H17" s="167">
        <f t="shared" si="2"/>
        <v>345</v>
      </c>
      <c r="I17" s="167">
        <f t="shared" si="2"/>
        <v>33945</v>
      </c>
    </row>
    <row r="18" spans="1:9" ht="39" customHeight="1" x14ac:dyDescent="0.25">
      <c r="A18" s="379" t="s">
        <v>814</v>
      </c>
      <c r="B18" s="378">
        <v>2019</v>
      </c>
      <c r="C18" s="8" t="s">
        <v>432</v>
      </c>
      <c r="D18" s="165">
        <v>99</v>
      </c>
      <c r="E18" s="165">
        <v>12201</v>
      </c>
      <c r="F18" s="166">
        <v>10</v>
      </c>
      <c r="G18" s="166">
        <v>2562</v>
      </c>
      <c r="H18" s="165">
        <f>D18+F18</f>
        <v>109</v>
      </c>
      <c r="I18" s="165">
        <f>G18+E18</f>
        <v>14763</v>
      </c>
    </row>
    <row r="19" spans="1:9" x14ac:dyDescent="0.25">
      <c r="A19" s="379"/>
      <c r="B19" s="378"/>
      <c r="C19" s="8" t="s">
        <v>307</v>
      </c>
      <c r="D19" s="165">
        <v>29</v>
      </c>
      <c r="E19" s="165">
        <v>2645</v>
      </c>
      <c r="F19" s="166">
        <v>7</v>
      </c>
      <c r="G19" s="166"/>
      <c r="H19" s="165">
        <f>D19+F19</f>
        <v>36</v>
      </c>
      <c r="I19" s="165">
        <f>E19+G19</f>
        <v>2645</v>
      </c>
    </row>
    <row r="20" spans="1:9" x14ac:dyDescent="0.25">
      <c r="A20" s="379"/>
      <c r="B20" s="378"/>
      <c r="C20" s="8" t="s">
        <v>770</v>
      </c>
      <c r="D20" s="165">
        <v>9</v>
      </c>
      <c r="E20" s="165">
        <v>1411</v>
      </c>
      <c r="F20" s="166">
        <v>4</v>
      </c>
      <c r="G20" s="166">
        <v>22</v>
      </c>
      <c r="H20" s="165">
        <f>D20+F20</f>
        <v>13</v>
      </c>
      <c r="I20" s="165">
        <f>E20+G20</f>
        <v>1433</v>
      </c>
    </row>
    <row r="21" spans="1:9" x14ac:dyDescent="0.25">
      <c r="A21" s="196"/>
      <c r="B21" s="197"/>
      <c r="C21" s="8" t="s">
        <v>815</v>
      </c>
      <c r="D21" s="165"/>
      <c r="E21" s="165"/>
      <c r="F21" s="166">
        <v>4</v>
      </c>
      <c r="G21" s="166">
        <v>669</v>
      </c>
      <c r="H21" s="165">
        <f>D21+F21</f>
        <v>4</v>
      </c>
      <c r="I21" s="165">
        <f>E21+G21</f>
        <v>669</v>
      </c>
    </row>
    <row r="22" spans="1:9" x14ac:dyDescent="0.25">
      <c r="A22" s="196"/>
      <c r="B22" s="197"/>
      <c r="C22" s="8" t="s">
        <v>310</v>
      </c>
      <c r="D22" s="165"/>
      <c r="E22" s="165"/>
      <c r="F22" s="166"/>
      <c r="G22" s="166"/>
      <c r="H22" s="165">
        <f t="shared" ref="H22:H24" si="3">D22+F22</f>
        <v>0</v>
      </c>
      <c r="I22" s="165">
        <f t="shared" ref="I22:I23" si="4">E22+G22</f>
        <v>0</v>
      </c>
    </row>
    <row r="23" spans="1:9" x14ac:dyDescent="0.25">
      <c r="A23" s="196"/>
      <c r="B23" s="197"/>
      <c r="C23" s="8" t="s">
        <v>311</v>
      </c>
      <c r="D23" s="165"/>
      <c r="E23" s="165"/>
      <c r="F23" s="166">
        <v>2</v>
      </c>
      <c r="G23" s="166"/>
      <c r="H23" s="165">
        <f t="shared" si="3"/>
        <v>2</v>
      </c>
      <c r="I23" s="165">
        <f t="shared" si="4"/>
        <v>0</v>
      </c>
    </row>
    <row r="24" spans="1:9" x14ac:dyDescent="0.25">
      <c r="A24" s="196"/>
      <c r="B24" s="197"/>
      <c r="C24" s="8" t="s">
        <v>922</v>
      </c>
      <c r="D24" s="165"/>
      <c r="E24" s="165"/>
      <c r="F24" s="166">
        <v>3</v>
      </c>
      <c r="G24" s="166"/>
      <c r="H24" s="165">
        <f t="shared" si="3"/>
        <v>3</v>
      </c>
      <c r="I24" s="165"/>
    </row>
    <row r="25" spans="1:9" x14ac:dyDescent="0.25">
      <c r="C25" s="96" t="s">
        <v>41</v>
      </c>
      <c r="D25" s="167">
        <f t="shared" ref="D25:E25" si="5">SUM(D18:D20)</f>
        <v>137</v>
      </c>
      <c r="E25" s="167">
        <f t="shared" si="5"/>
        <v>16257</v>
      </c>
      <c r="F25" s="167">
        <f>SUM(F18:F21)</f>
        <v>25</v>
      </c>
      <c r="G25" s="167">
        <f>SUM(G18:G21)</f>
        <v>3253</v>
      </c>
      <c r="H25" s="167">
        <f>SUM(H18:H24)</f>
        <v>167</v>
      </c>
      <c r="I25" s="167">
        <f>SUM(I18:I24)</f>
        <v>19510</v>
      </c>
    </row>
    <row r="26" spans="1:9" x14ac:dyDescent="0.25">
      <c r="C26" s="90" t="s">
        <v>142</v>
      </c>
      <c r="D26" s="168">
        <f t="shared" ref="D26:I26" si="6">D17+D25</f>
        <v>309</v>
      </c>
      <c r="E26" s="168">
        <f t="shared" si="6"/>
        <v>28289</v>
      </c>
      <c r="F26" s="168">
        <f t="shared" si="6"/>
        <v>198</v>
      </c>
      <c r="G26" s="168">
        <f t="shared" si="6"/>
        <v>25166</v>
      </c>
      <c r="H26" s="168">
        <f>H17+H25</f>
        <v>512</v>
      </c>
      <c r="I26" s="168">
        <f t="shared" si="6"/>
        <v>53455</v>
      </c>
    </row>
  </sheetData>
  <customSheetViews>
    <customSheetView guid="{353F2784-7B2D-44BF-B53E-4A1C188FC4D7}" fitToPage="1" state="hidden">
      <selection activeCell="D35" sqref="D35"/>
      <pageMargins left="0.31496062992125984" right="0.11811023622047245" top="0.74803149606299213" bottom="0.15748031496062992" header="0.31496062992125984" footer="0.31496062992125984"/>
      <pageSetup paperSize="9" orientation="landscape" r:id="rId1"/>
    </customSheetView>
    <customSheetView guid="{B4EB4103-C4B8-44AE-A5B2-C1CC23595AF5}" fitToPage="1" state="hidden">
      <selection activeCell="D35" sqref="D35"/>
      <pageMargins left="0.31496062992125984" right="0.11811023622047245" top="0.74803149606299213" bottom="0.15748031496062992" header="0.31496062992125984" footer="0.31496062992125984"/>
      <pageSetup paperSize="9" orientation="landscape" r:id="rId2"/>
    </customSheetView>
    <customSheetView guid="{4CB9EA37-323B-40E1-99B5-00F40BAAB32F}">
      <selection activeCell="G16" sqref="G16"/>
      <pageMargins left="0.7" right="0.7" top="0.75" bottom="0.75" header="0.3" footer="0.3"/>
      <pageSetup paperSize="9" orientation="landscape" r:id="rId3"/>
    </customSheetView>
    <customSheetView guid="{105E6A46-F3A5-4F26-9E87-F66F7EC04A00}">
      <selection activeCell="G16" sqref="G16"/>
      <pageMargins left="0.7" right="0.7" top="0.75" bottom="0.75" header="0.3" footer="0.3"/>
      <pageSetup paperSize="9" orientation="landscape" r:id="rId4"/>
    </customSheetView>
    <customSheetView guid="{3F019AFE-3B6D-486F-8CC5-7D4B96EC1E9E}">
      <selection activeCell="G16" sqref="G16"/>
      <pageMargins left="0.7" right="0.7" top="0.75" bottom="0.75" header="0.3" footer="0.3"/>
      <pageSetup paperSize="9" orientation="landscape" r:id="rId5"/>
    </customSheetView>
    <customSheetView guid="{D58C8A66-D315-4800-BD3E-D5A2B291CE35}" fitToPage="1">
      <selection activeCell="D35" sqref="D35"/>
      <pageMargins left="0.31496062992125984" right="0.11811023622047245" top="0.74803149606299213" bottom="0.15748031496062992" header="0.31496062992125984" footer="0.31496062992125984"/>
      <pageSetup paperSize="9" orientation="landscape" r:id="rId6"/>
    </customSheetView>
    <customSheetView guid="{22B9CEEB-D8EA-4B9B-BCA8-1ADD65BFD320}" fitToPage="1">
      <selection activeCell="F25" sqref="F25"/>
      <pageMargins left="0.31496062992125984" right="0.11811023622047245" top="0.74803149606299213" bottom="0.15748031496062992" header="0.31496062992125984" footer="0.31496062992125984"/>
      <pageSetup paperSize="9" orientation="landscape" r:id="rId7"/>
    </customSheetView>
    <customSheetView guid="{321DAC70-2F67-475F-985F-F90375801FBE}" fitToPage="1">
      <selection activeCell="J5" sqref="J5:J16"/>
      <pageMargins left="0.31496062992125984" right="0.11811023622047245" top="0.74803149606299213" bottom="0.15748031496062992" header="0.31496062992125984" footer="0.31496062992125984"/>
      <pageSetup paperSize="9" orientation="landscape" r:id="rId8"/>
    </customSheetView>
    <customSheetView guid="{ECCD592F-007B-4717-9A57-5A4800A3C1D8}" fitToPage="1">
      <selection activeCell="D35" sqref="D35"/>
      <pageMargins left="0.31496062992125984" right="0.11811023622047245" top="0.74803149606299213" bottom="0.15748031496062992" header="0.31496062992125984" footer="0.31496062992125984"/>
      <pageSetup paperSize="9" orientation="landscape" r:id="rId9"/>
    </customSheetView>
    <customSheetView guid="{7051FFD0-92E0-4D7F-9D4F-62193866100A}">
      <selection activeCell="G16" sqref="G16"/>
      <pageMargins left="0.7" right="0.7" top="0.75" bottom="0.75" header="0.3" footer="0.3"/>
      <pageSetup paperSize="9" orientation="landscape" r:id="rId10"/>
    </customSheetView>
    <customSheetView guid="{4C828390-295B-4FDA-B071-0129EC549F20}" fitToPage="1">
      <selection activeCell="D35" sqref="D35"/>
      <pageMargins left="0.31496062992125984" right="0.11811023622047245" top="0.74803149606299213" bottom="0.15748031496062992" header="0.31496062992125984" footer="0.31496062992125984"/>
      <pageSetup paperSize="9" orientation="landscape" r:id="rId11"/>
    </customSheetView>
    <customSheetView guid="{0BE8AE10-2C1B-4D73-B05B-52A85E0D2315}">
      <selection activeCell="G16" sqref="G16"/>
      <pageMargins left="0.7" right="0.7" top="0.75" bottom="0.75" header="0.3" footer="0.3"/>
      <pageSetup paperSize="9" orientation="landscape" r:id="rId12"/>
    </customSheetView>
    <customSheetView guid="{0A76F840-3C73-4D65-938A-ADA79A5D2EC4}">
      <selection activeCell="E21" sqref="E21"/>
      <pageMargins left="0.7" right="0.7" top="0.75" bottom="0.75" header="0.3" footer="0.3"/>
      <pageSetup paperSize="9" orientation="landscape" r:id="rId13"/>
    </customSheetView>
    <customSheetView guid="{A67D4822-D1F8-4F29-96D0-C9FE872E09C1}">
      <selection activeCell="G38" sqref="G38"/>
      <pageMargins left="0.7" right="0.7" top="0.75" bottom="0.75" header="0.3" footer="0.3"/>
      <pageSetup paperSize="9" orientation="landscape" r:id="rId14"/>
    </customSheetView>
    <customSheetView guid="{C56BFA63-4F4E-4E87-8930-880D5FA047AE}">
      <selection activeCell="E21" sqref="E21"/>
      <pageMargins left="0.7" right="0.7" top="0.75" bottom="0.75" header="0.3" footer="0.3"/>
      <pageSetup paperSize="9" orientation="landscape" r:id="rId15"/>
    </customSheetView>
    <customSheetView guid="{D03E877F-D197-4AEA-A5B7-95123F11F7E4}">
      <selection activeCell="E21" sqref="E21"/>
      <pageMargins left="0.7" right="0.7" top="0.75" bottom="0.75" header="0.3" footer="0.3"/>
      <pageSetup paperSize="9" orientation="landscape" r:id="rId16"/>
    </customSheetView>
    <customSheetView guid="{9676B4A5-EBC9-4F1F-A365-CA757E4240CF}">
      <selection activeCell="E21" sqref="E21"/>
      <pageMargins left="0.7" right="0.7" top="0.75" bottom="0.75" header="0.3" footer="0.3"/>
      <pageSetup paperSize="9" orientation="landscape" r:id="rId17"/>
    </customSheetView>
    <customSheetView guid="{9013292D-4876-4ACE-8BB3-05A9791DDACC}">
      <selection activeCell="E21" sqref="E21"/>
      <pageMargins left="0.7" right="0.7" top="0.75" bottom="0.75" header="0.3" footer="0.3"/>
      <pageSetup paperSize="9" orientation="landscape" r:id="rId18"/>
    </customSheetView>
    <customSheetView guid="{0407E60B-7C94-431A-B6A3-A3B5D2F2C062}">
      <selection activeCell="H20" sqref="H20"/>
      <pageMargins left="0.7" right="0.7" top="0.75" bottom="0.75" header="0.3" footer="0.3"/>
      <pageSetup paperSize="9" orientation="landscape" r:id="rId19"/>
    </customSheetView>
    <customSheetView guid="{52186BCD-85A3-49A3-B836-83A310E63616}">
      <selection activeCell="G16" sqref="G16"/>
      <pageMargins left="0.7" right="0.7" top="0.75" bottom="0.75" header="0.3" footer="0.3"/>
      <pageSetup paperSize="9" orientation="landscape" r:id="rId20"/>
    </customSheetView>
    <customSheetView guid="{371B28A7-82B5-4541-9627-C83B1FF5BF68}">
      <selection activeCell="G16" sqref="G16"/>
      <pageMargins left="0.7" right="0.7" top="0.75" bottom="0.75" header="0.3" footer="0.3"/>
      <pageSetup paperSize="9" orientation="landscape" r:id="rId21"/>
    </customSheetView>
    <customSheetView guid="{66F29AB1-1E71-4863-9C12-4509991B09BF}" fitToPage="1">
      <selection activeCell="H16" sqref="H16"/>
      <pageMargins left="0.31496062992125984" right="0.11811023622047245" top="0.74803149606299213" bottom="0.15748031496062992" header="0.31496062992125984" footer="0.31496062992125984"/>
      <pageSetup paperSize="9" orientation="landscape" r:id="rId22"/>
    </customSheetView>
    <customSheetView guid="{6AF15017-09C2-4FD6-AC45-B274E5A42727}">
      <selection activeCell="G16" sqref="G16"/>
      <pageMargins left="0.7" right="0.7" top="0.75" bottom="0.75" header="0.3" footer="0.3"/>
      <pageSetup paperSize="9" orientation="landscape" r:id="rId23"/>
    </customSheetView>
    <customSheetView guid="{EE0EC093-5946-41B7-9404-4CCBA8D47FF3}">
      <selection activeCell="E21" sqref="E21"/>
      <pageMargins left="0.7" right="0.7" top="0.75" bottom="0.75" header="0.3" footer="0.3"/>
      <pageSetup paperSize="9" orientation="landscape" r:id="rId24"/>
    </customSheetView>
    <customSheetView guid="{34A4682D-6354-4E25-BF7D-6E3F8A5FEDE0}">
      <selection activeCell="G16" sqref="G16"/>
      <pageMargins left="0.7" right="0.7" top="0.75" bottom="0.75" header="0.3" footer="0.3"/>
      <pageSetup paperSize="9" orientation="landscape" r:id="rId25"/>
    </customSheetView>
  </customSheetViews>
  <mergeCells count="10">
    <mergeCell ref="A18:A20"/>
    <mergeCell ref="B18:B20"/>
    <mergeCell ref="B14:B16"/>
    <mergeCell ref="B2:B3"/>
    <mergeCell ref="A2:A16"/>
    <mergeCell ref="D2:E2"/>
    <mergeCell ref="F2:G2"/>
    <mergeCell ref="C2:C3"/>
    <mergeCell ref="H2:I2"/>
    <mergeCell ref="B4:B13"/>
  </mergeCells>
  <pageMargins left="0.31496062992125984" right="0.11811023622047245" top="0.74803149606299213" bottom="0.15748031496062992" header="0.31496062992125984" footer="0.31496062992125984"/>
  <pageSetup paperSize="9" orientation="landscape" r:id="rId2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M237"/>
  <sheetViews>
    <sheetView topLeftCell="D34" workbookViewId="0">
      <selection activeCell="M45" sqref="M45"/>
    </sheetView>
  </sheetViews>
  <sheetFormatPr defaultRowHeight="15" x14ac:dyDescent="0.25"/>
  <cols>
    <col min="6" max="6" width="17.7109375" customWidth="1"/>
    <col min="8" max="8" width="35" customWidth="1"/>
    <col min="10" max="10" width="34.42578125" customWidth="1"/>
    <col min="11" max="11" width="19" customWidth="1"/>
    <col min="13" max="13" width="16.42578125" customWidth="1"/>
  </cols>
  <sheetData>
    <row r="3" spans="6:13" x14ac:dyDescent="0.25">
      <c r="F3" t="s">
        <v>923</v>
      </c>
      <c r="G3" t="s">
        <v>924</v>
      </c>
      <c r="H3" t="s">
        <v>925</v>
      </c>
      <c r="M3" t="s">
        <v>926</v>
      </c>
    </row>
    <row r="4" spans="6:13" ht="26.25" customHeight="1" x14ac:dyDescent="0.25">
      <c r="F4" s="22" t="s">
        <v>272</v>
      </c>
      <c r="G4" s="213">
        <v>39</v>
      </c>
      <c r="H4" s="119" t="s">
        <v>164</v>
      </c>
      <c r="J4" s="22" t="s">
        <v>154</v>
      </c>
      <c r="K4" s="98">
        <v>43556</v>
      </c>
      <c r="L4" s="14">
        <v>1</v>
      </c>
      <c r="M4" s="124" t="s">
        <v>164</v>
      </c>
    </row>
    <row r="5" spans="6:13" ht="26.25" customHeight="1" x14ac:dyDescent="0.25">
      <c r="F5" s="22" t="s">
        <v>607</v>
      </c>
      <c r="G5" s="213">
        <v>1</v>
      </c>
      <c r="H5" s="119" t="s">
        <v>164</v>
      </c>
      <c r="J5" s="22" t="s">
        <v>155</v>
      </c>
      <c r="K5" s="98">
        <v>43556</v>
      </c>
      <c r="L5" s="14">
        <v>1</v>
      </c>
      <c r="M5" s="124" t="s">
        <v>164</v>
      </c>
    </row>
    <row r="6" spans="6:13" ht="26.25" customHeight="1" x14ac:dyDescent="0.25">
      <c r="F6" s="40" t="s">
        <v>679</v>
      </c>
      <c r="G6" s="213">
        <v>1</v>
      </c>
      <c r="H6" s="116" t="s">
        <v>163</v>
      </c>
      <c r="J6" s="17" t="s">
        <v>92</v>
      </c>
      <c r="K6" s="98">
        <v>43556</v>
      </c>
      <c r="L6" s="14">
        <v>1</v>
      </c>
      <c r="M6" s="124" t="s">
        <v>164</v>
      </c>
    </row>
    <row r="7" spans="6:13" ht="26.25" customHeight="1" x14ac:dyDescent="0.25">
      <c r="F7" s="40" t="s">
        <v>27</v>
      </c>
      <c r="G7" s="213">
        <v>1</v>
      </c>
      <c r="H7" s="116" t="s">
        <v>161</v>
      </c>
      <c r="J7" s="17" t="s">
        <v>93</v>
      </c>
      <c r="K7" s="98">
        <v>43556</v>
      </c>
      <c r="L7" s="213">
        <v>1</v>
      </c>
      <c r="M7" s="124" t="s">
        <v>164</v>
      </c>
    </row>
    <row r="8" spans="6:13" ht="26.25" customHeight="1" x14ac:dyDescent="0.25">
      <c r="F8" s="22" t="s">
        <v>166</v>
      </c>
      <c r="G8" s="213">
        <v>1</v>
      </c>
      <c r="H8" s="116" t="s">
        <v>160</v>
      </c>
      <c r="J8" s="17" t="s">
        <v>94</v>
      </c>
      <c r="K8" s="98">
        <v>43556</v>
      </c>
      <c r="L8" s="213">
        <v>1</v>
      </c>
      <c r="M8" s="124" t="s">
        <v>164</v>
      </c>
    </row>
    <row r="9" spans="6:13" ht="26.25" customHeight="1" x14ac:dyDescent="0.25">
      <c r="F9" s="40" t="s">
        <v>12</v>
      </c>
      <c r="G9" s="213">
        <v>1</v>
      </c>
      <c r="H9" s="116" t="s">
        <v>160</v>
      </c>
      <c r="J9" s="15" t="s">
        <v>95</v>
      </c>
      <c r="K9" s="98">
        <v>43556</v>
      </c>
      <c r="L9" s="213">
        <v>1</v>
      </c>
      <c r="M9" s="124" t="s">
        <v>164</v>
      </c>
    </row>
    <row r="10" spans="6:13" ht="26.25" customHeight="1" x14ac:dyDescent="0.25">
      <c r="F10" s="40" t="s">
        <v>13</v>
      </c>
      <c r="G10" s="213">
        <v>1</v>
      </c>
      <c r="H10" s="116" t="s">
        <v>160</v>
      </c>
      <c r="J10" s="15" t="s">
        <v>96</v>
      </c>
      <c r="K10" s="98">
        <v>43556</v>
      </c>
      <c r="L10" s="213">
        <v>1</v>
      </c>
      <c r="M10" s="124" t="s">
        <v>164</v>
      </c>
    </row>
    <row r="11" spans="6:13" ht="26.25" customHeight="1" x14ac:dyDescent="0.25">
      <c r="F11" s="22" t="s">
        <v>16</v>
      </c>
      <c r="G11" s="213">
        <v>1</v>
      </c>
      <c r="H11" s="116" t="s">
        <v>158</v>
      </c>
      <c r="J11" s="15" t="s">
        <v>97</v>
      </c>
      <c r="K11" s="98">
        <v>43556</v>
      </c>
      <c r="L11" s="213">
        <v>1</v>
      </c>
      <c r="M11" s="124" t="s">
        <v>164</v>
      </c>
    </row>
    <row r="12" spans="6:13" ht="26.25" customHeight="1" x14ac:dyDescent="0.25">
      <c r="F12" s="22" t="s">
        <v>355</v>
      </c>
      <c r="G12" s="213">
        <v>1</v>
      </c>
      <c r="H12" s="116" t="s">
        <v>158</v>
      </c>
      <c r="J12" s="17" t="s">
        <v>98</v>
      </c>
      <c r="K12" s="98">
        <v>43556</v>
      </c>
      <c r="L12" s="213">
        <v>1</v>
      </c>
      <c r="M12" s="124" t="s">
        <v>164</v>
      </c>
    </row>
    <row r="13" spans="6:13" ht="26.25" customHeight="1" x14ac:dyDescent="0.25">
      <c r="F13" s="22" t="s">
        <v>29</v>
      </c>
      <c r="G13" s="213">
        <v>1</v>
      </c>
      <c r="H13" s="116" t="s">
        <v>159</v>
      </c>
      <c r="J13" s="15" t="s">
        <v>99</v>
      </c>
      <c r="K13" s="98">
        <v>43556</v>
      </c>
      <c r="L13" s="213">
        <v>1</v>
      </c>
      <c r="M13" s="124" t="s">
        <v>164</v>
      </c>
    </row>
    <row r="14" spans="6:13" ht="26.25" customHeight="1" x14ac:dyDescent="0.25">
      <c r="F14" s="22" t="s">
        <v>32</v>
      </c>
      <c r="G14" s="213">
        <v>1</v>
      </c>
      <c r="H14" s="116" t="s">
        <v>163</v>
      </c>
      <c r="J14" s="15" t="s">
        <v>100</v>
      </c>
      <c r="K14" s="98">
        <v>43556</v>
      </c>
      <c r="L14" s="213">
        <v>1</v>
      </c>
      <c r="M14" s="124" t="s">
        <v>164</v>
      </c>
    </row>
    <row r="15" spans="6:13" ht="26.25" customHeight="1" x14ac:dyDescent="0.25">
      <c r="F15" s="22" t="s">
        <v>39</v>
      </c>
      <c r="G15" s="213">
        <v>1</v>
      </c>
      <c r="H15" s="116" t="s">
        <v>163</v>
      </c>
      <c r="J15" s="15" t="s">
        <v>101</v>
      </c>
      <c r="K15" s="98">
        <v>43556</v>
      </c>
      <c r="L15" s="213">
        <v>1</v>
      </c>
      <c r="M15" s="124" t="s">
        <v>164</v>
      </c>
    </row>
    <row r="16" spans="6:13" ht="26.25" customHeight="1" x14ac:dyDescent="0.25">
      <c r="F16" s="22" t="s">
        <v>34</v>
      </c>
      <c r="G16" s="213">
        <v>1</v>
      </c>
      <c r="H16" s="116" t="s">
        <v>162</v>
      </c>
      <c r="J16" s="15" t="s">
        <v>102</v>
      </c>
      <c r="K16" s="98">
        <v>43556</v>
      </c>
      <c r="L16" s="213">
        <v>1</v>
      </c>
      <c r="M16" s="124" t="s">
        <v>164</v>
      </c>
    </row>
    <row r="17" spans="6:13" ht="26.25" customHeight="1" x14ac:dyDescent="0.25">
      <c r="F17" s="22" t="s">
        <v>36</v>
      </c>
      <c r="G17" s="213">
        <v>1</v>
      </c>
      <c r="H17" s="116" t="s">
        <v>114</v>
      </c>
      <c r="J17" s="15" t="s">
        <v>103</v>
      </c>
      <c r="K17" s="98">
        <v>43556</v>
      </c>
      <c r="L17" s="213">
        <v>1</v>
      </c>
      <c r="M17" s="124" t="s">
        <v>164</v>
      </c>
    </row>
    <row r="18" spans="6:13" ht="26.25" customHeight="1" x14ac:dyDescent="0.25">
      <c r="F18" s="22" t="s">
        <v>73</v>
      </c>
      <c r="G18" s="213">
        <v>1</v>
      </c>
      <c r="H18" s="116" t="s">
        <v>163</v>
      </c>
      <c r="J18" s="15" t="s">
        <v>104</v>
      </c>
      <c r="K18" s="98">
        <v>43556</v>
      </c>
      <c r="L18" s="213">
        <v>1</v>
      </c>
      <c r="M18" s="124" t="s">
        <v>164</v>
      </c>
    </row>
    <row r="19" spans="6:13" ht="26.25" customHeight="1" x14ac:dyDescent="0.25">
      <c r="F19" s="22" t="s">
        <v>75</v>
      </c>
      <c r="G19" s="213">
        <v>1</v>
      </c>
      <c r="H19" s="116" t="s">
        <v>163</v>
      </c>
      <c r="J19" s="183" t="s">
        <v>775</v>
      </c>
      <c r="K19" s="98">
        <v>43556</v>
      </c>
      <c r="L19" s="255">
        <v>1</v>
      </c>
      <c r="M19" s="185" t="s">
        <v>164</v>
      </c>
    </row>
    <row r="20" spans="6:13" ht="26.25" customHeight="1" x14ac:dyDescent="0.25">
      <c r="F20" s="22" t="s">
        <v>111</v>
      </c>
      <c r="G20" s="213">
        <v>1</v>
      </c>
      <c r="H20" s="116" t="s">
        <v>158</v>
      </c>
      <c r="J20" s="183" t="s">
        <v>776</v>
      </c>
      <c r="K20" s="98">
        <v>43556</v>
      </c>
      <c r="L20" s="255">
        <v>1</v>
      </c>
      <c r="M20" s="185" t="s">
        <v>164</v>
      </c>
    </row>
    <row r="21" spans="6:13" ht="26.25" customHeight="1" x14ac:dyDescent="0.25">
      <c r="F21" s="22" t="s">
        <v>42</v>
      </c>
      <c r="G21" s="213">
        <v>1</v>
      </c>
      <c r="H21" s="116" t="s">
        <v>162</v>
      </c>
      <c r="J21" s="183" t="s">
        <v>777</v>
      </c>
      <c r="K21" s="98">
        <v>43556</v>
      </c>
      <c r="L21" s="255">
        <v>1</v>
      </c>
      <c r="M21" s="185" t="s">
        <v>164</v>
      </c>
    </row>
    <row r="22" spans="6:13" ht="26.25" customHeight="1" x14ac:dyDescent="0.25">
      <c r="F22" s="22" t="s">
        <v>53</v>
      </c>
      <c r="G22" s="213">
        <v>1</v>
      </c>
      <c r="H22" s="116" t="s">
        <v>162</v>
      </c>
      <c r="J22" s="183" t="s">
        <v>778</v>
      </c>
      <c r="K22" s="98">
        <v>43556</v>
      </c>
      <c r="L22" s="255">
        <v>1</v>
      </c>
      <c r="M22" s="185" t="s">
        <v>164</v>
      </c>
    </row>
    <row r="23" spans="6:13" ht="26.25" customHeight="1" x14ac:dyDescent="0.25">
      <c r="F23" s="22" t="s">
        <v>288</v>
      </c>
      <c r="G23" s="213">
        <v>66</v>
      </c>
      <c r="H23" s="116" t="s">
        <v>164</v>
      </c>
      <c r="J23" s="183" t="s">
        <v>779</v>
      </c>
      <c r="K23" s="98">
        <v>43556</v>
      </c>
      <c r="L23" s="255">
        <v>1</v>
      </c>
      <c r="M23" s="185" t="s">
        <v>164</v>
      </c>
    </row>
    <row r="24" spans="6:13" ht="26.25" customHeight="1" x14ac:dyDescent="0.35">
      <c r="F24" s="42" t="s">
        <v>424</v>
      </c>
      <c r="G24" s="213">
        <v>10</v>
      </c>
      <c r="H24" s="116" t="s">
        <v>164</v>
      </c>
      <c r="J24" s="108" t="s">
        <v>352</v>
      </c>
      <c r="K24" s="98">
        <v>43556</v>
      </c>
      <c r="L24" s="232">
        <v>1</v>
      </c>
      <c r="M24" s="127" t="s">
        <v>158</v>
      </c>
    </row>
    <row r="25" spans="6:13" ht="26.25" customHeight="1" x14ac:dyDescent="0.35">
      <c r="F25" s="15" t="s">
        <v>487</v>
      </c>
      <c r="G25" s="217">
        <v>1</v>
      </c>
      <c r="H25" s="124" t="s">
        <v>164</v>
      </c>
      <c r="J25" s="44" t="s">
        <v>354</v>
      </c>
      <c r="K25" s="98">
        <v>43556</v>
      </c>
      <c r="L25" s="232">
        <v>1</v>
      </c>
      <c r="M25" s="127" t="s">
        <v>158</v>
      </c>
    </row>
    <row r="26" spans="6:13" ht="26.25" customHeight="1" x14ac:dyDescent="0.35">
      <c r="F26" s="15" t="s">
        <v>488</v>
      </c>
      <c r="G26" s="217">
        <v>1</v>
      </c>
      <c r="H26" s="124" t="s">
        <v>164</v>
      </c>
      <c r="J26" s="109" t="s">
        <v>498</v>
      </c>
      <c r="K26" s="49">
        <v>43556</v>
      </c>
      <c r="L26" s="232">
        <v>1</v>
      </c>
      <c r="M26" s="124" t="s">
        <v>164</v>
      </c>
    </row>
    <row r="27" spans="6:13" ht="26.25" customHeight="1" x14ac:dyDescent="0.35">
      <c r="F27" s="106" t="s">
        <v>593</v>
      </c>
      <c r="G27" s="220">
        <v>1</v>
      </c>
      <c r="H27" s="294" t="s">
        <v>164</v>
      </c>
      <c r="J27" s="109" t="s">
        <v>499</v>
      </c>
      <c r="K27" s="49">
        <v>43556</v>
      </c>
      <c r="L27" s="232">
        <v>1</v>
      </c>
      <c r="M27" s="124" t="s">
        <v>164</v>
      </c>
    </row>
    <row r="28" spans="6:13" ht="26.25" customHeight="1" x14ac:dyDescent="0.35">
      <c r="F28" s="106" t="s">
        <v>594</v>
      </c>
      <c r="G28" s="220">
        <v>1</v>
      </c>
      <c r="H28" s="294" t="s">
        <v>164</v>
      </c>
      <c r="J28" s="109" t="s">
        <v>500</v>
      </c>
      <c r="K28" s="49">
        <v>43556</v>
      </c>
      <c r="L28" s="232">
        <v>1</v>
      </c>
      <c r="M28" s="124" t="s">
        <v>164</v>
      </c>
    </row>
    <row r="29" spans="6:13" ht="26.25" customHeight="1" x14ac:dyDescent="0.35">
      <c r="F29" s="22" t="s">
        <v>68</v>
      </c>
      <c r="G29" s="213">
        <v>1</v>
      </c>
      <c r="H29" s="116" t="s">
        <v>114</v>
      </c>
      <c r="J29" s="109" t="s">
        <v>501</v>
      </c>
      <c r="K29" s="49">
        <v>43556</v>
      </c>
      <c r="L29" s="232">
        <v>1</v>
      </c>
      <c r="M29" s="124" t="s">
        <v>164</v>
      </c>
    </row>
    <row r="30" spans="6:13" ht="26.25" customHeight="1" x14ac:dyDescent="0.35">
      <c r="F30" s="131" t="s">
        <v>69</v>
      </c>
      <c r="G30" s="222">
        <v>1</v>
      </c>
      <c r="H30" s="119" t="s">
        <v>114</v>
      </c>
      <c r="J30" s="109" t="s">
        <v>502</v>
      </c>
      <c r="K30" s="49">
        <v>43556</v>
      </c>
      <c r="L30" s="232">
        <v>1</v>
      </c>
      <c r="M30" s="124" t="s">
        <v>164</v>
      </c>
    </row>
    <row r="31" spans="6:13" ht="26.25" customHeight="1" x14ac:dyDescent="0.35">
      <c r="F31" s="22" t="s">
        <v>71</v>
      </c>
      <c r="G31" s="213">
        <v>1</v>
      </c>
      <c r="H31" s="116" t="s">
        <v>162</v>
      </c>
      <c r="J31" s="109" t="s">
        <v>503</v>
      </c>
      <c r="K31" s="49">
        <v>43556</v>
      </c>
      <c r="L31" s="232">
        <v>1</v>
      </c>
      <c r="M31" s="124" t="s">
        <v>164</v>
      </c>
    </row>
    <row r="32" spans="6:13" ht="26.25" customHeight="1" x14ac:dyDescent="0.35">
      <c r="F32" s="117" t="s">
        <v>125</v>
      </c>
      <c r="G32" s="224">
        <v>1</v>
      </c>
      <c r="H32" s="120" t="s">
        <v>158</v>
      </c>
      <c r="J32" s="109" t="s">
        <v>505</v>
      </c>
      <c r="K32" s="49">
        <v>43556</v>
      </c>
      <c r="L32" s="232">
        <v>1</v>
      </c>
      <c r="M32" s="124" t="s">
        <v>164</v>
      </c>
    </row>
    <row r="33" spans="6:13" ht="26.25" customHeight="1" x14ac:dyDescent="0.35">
      <c r="F33" s="91" t="s">
        <v>545</v>
      </c>
      <c r="G33" s="226">
        <v>1</v>
      </c>
      <c r="H33" s="120" t="s">
        <v>162</v>
      </c>
      <c r="J33" s="109" t="s">
        <v>504</v>
      </c>
      <c r="K33" s="49">
        <v>43556</v>
      </c>
      <c r="L33" s="232">
        <v>1</v>
      </c>
      <c r="M33" s="124" t="s">
        <v>164</v>
      </c>
    </row>
    <row r="34" spans="6:13" ht="26.25" customHeight="1" x14ac:dyDescent="0.35">
      <c r="F34" s="117" t="s">
        <v>60</v>
      </c>
      <c r="G34" s="224">
        <v>1</v>
      </c>
      <c r="H34" s="120" t="s">
        <v>162</v>
      </c>
      <c r="J34" s="106" t="s">
        <v>531</v>
      </c>
      <c r="K34" s="107">
        <v>43556</v>
      </c>
      <c r="L34" s="232">
        <v>1</v>
      </c>
      <c r="M34" s="120" t="s">
        <v>163</v>
      </c>
    </row>
    <row r="35" spans="6:13" ht="26.25" customHeight="1" x14ac:dyDescent="0.35">
      <c r="F35" s="22" t="s">
        <v>61</v>
      </c>
      <c r="G35" s="213">
        <v>1</v>
      </c>
      <c r="H35" s="116" t="s">
        <v>162</v>
      </c>
      <c r="J35" s="91" t="s">
        <v>554</v>
      </c>
      <c r="K35" s="87">
        <v>43556</v>
      </c>
      <c r="L35" s="226">
        <v>1</v>
      </c>
      <c r="M35" s="127" t="s">
        <v>158</v>
      </c>
    </row>
    <row r="36" spans="6:13" ht="26.25" customHeight="1" x14ac:dyDescent="0.35">
      <c r="F36" s="22" t="s">
        <v>62</v>
      </c>
      <c r="G36" s="213">
        <v>1</v>
      </c>
      <c r="H36" s="116" t="s">
        <v>162</v>
      </c>
      <c r="J36" s="91" t="s">
        <v>648</v>
      </c>
      <c r="K36" s="87">
        <v>43556</v>
      </c>
      <c r="L36" s="226">
        <v>1</v>
      </c>
      <c r="M36" s="126" t="s">
        <v>875</v>
      </c>
    </row>
    <row r="37" spans="6:13" ht="26.25" customHeight="1" x14ac:dyDescent="0.35">
      <c r="F37" s="22" t="s">
        <v>63</v>
      </c>
      <c r="G37" s="213">
        <v>1</v>
      </c>
      <c r="H37" s="116" t="s">
        <v>162</v>
      </c>
      <c r="J37" s="91" t="s">
        <v>750</v>
      </c>
      <c r="K37" s="87">
        <v>43556</v>
      </c>
      <c r="L37" s="226">
        <v>1</v>
      </c>
      <c r="M37" s="116" t="s">
        <v>163</v>
      </c>
    </row>
    <row r="38" spans="6:13" ht="26.25" customHeight="1" x14ac:dyDescent="0.35">
      <c r="F38" s="22" t="s">
        <v>44</v>
      </c>
      <c r="G38" s="213">
        <v>1</v>
      </c>
      <c r="H38" s="116" t="s">
        <v>162</v>
      </c>
      <c r="J38" s="91" t="s">
        <v>625</v>
      </c>
      <c r="K38" s="87">
        <v>43556</v>
      </c>
      <c r="L38" s="226">
        <v>1</v>
      </c>
      <c r="M38" s="120" t="s">
        <v>158</v>
      </c>
    </row>
    <row r="39" spans="6:13" ht="26.25" customHeight="1" x14ac:dyDescent="0.35">
      <c r="F39" s="22" t="s">
        <v>47</v>
      </c>
      <c r="G39" s="213">
        <v>1</v>
      </c>
      <c r="H39" s="20" t="s">
        <v>160</v>
      </c>
      <c r="J39" s="91" t="s">
        <v>741</v>
      </c>
      <c r="K39" s="87">
        <v>43556</v>
      </c>
      <c r="L39" s="226">
        <v>69</v>
      </c>
      <c r="M39" s="120" t="s">
        <v>175</v>
      </c>
    </row>
    <row r="40" spans="6:13" ht="26.25" customHeight="1" x14ac:dyDescent="0.35">
      <c r="F40" s="22" t="s">
        <v>49</v>
      </c>
      <c r="G40" s="213">
        <v>1</v>
      </c>
      <c r="H40" s="116" t="s">
        <v>163</v>
      </c>
      <c r="J40" s="157" t="s">
        <v>781</v>
      </c>
      <c r="K40" s="87">
        <v>43556</v>
      </c>
      <c r="L40" s="226">
        <v>1</v>
      </c>
      <c r="M40" s="120" t="s">
        <v>160</v>
      </c>
    </row>
    <row r="41" spans="6:13" ht="26.25" customHeight="1" x14ac:dyDescent="0.35">
      <c r="F41" s="15" t="s">
        <v>148</v>
      </c>
      <c r="G41" s="213">
        <v>1</v>
      </c>
      <c r="H41" s="116" t="s">
        <v>159</v>
      </c>
      <c r="J41" s="157" t="s">
        <v>787</v>
      </c>
      <c r="K41" s="87">
        <v>43556</v>
      </c>
      <c r="L41" s="226">
        <v>1</v>
      </c>
      <c r="M41" s="120" t="s">
        <v>162</v>
      </c>
    </row>
    <row r="42" spans="6:13" ht="26.25" customHeight="1" x14ac:dyDescent="0.35">
      <c r="F42" s="22" t="s">
        <v>57</v>
      </c>
      <c r="G42" s="213">
        <v>1</v>
      </c>
      <c r="H42" s="116" t="s">
        <v>158</v>
      </c>
      <c r="J42" s="91" t="s">
        <v>744</v>
      </c>
      <c r="K42" s="87">
        <v>43556</v>
      </c>
      <c r="L42" s="226">
        <v>1</v>
      </c>
      <c r="M42" s="120" t="s">
        <v>162</v>
      </c>
    </row>
    <row r="43" spans="6:13" ht="26.25" customHeight="1" x14ac:dyDescent="0.35">
      <c r="F43" s="117" t="s">
        <v>357</v>
      </c>
      <c r="G43" s="213">
        <v>1</v>
      </c>
      <c r="H43" s="120" t="s">
        <v>514</v>
      </c>
      <c r="J43" s="91" t="s">
        <v>806</v>
      </c>
      <c r="K43" s="87">
        <v>43556</v>
      </c>
      <c r="L43" s="226">
        <v>1</v>
      </c>
      <c r="M43" s="120" t="s">
        <v>807</v>
      </c>
    </row>
    <row r="44" spans="6:13" ht="26.25" customHeight="1" x14ac:dyDescent="0.35">
      <c r="F44" s="117" t="s">
        <v>358</v>
      </c>
      <c r="G44" s="213">
        <v>1</v>
      </c>
      <c r="H44" s="120" t="s">
        <v>514</v>
      </c>
      <c r="J44" s="91" t="s">
        <v>853</v>
      </c>
      <c r="K44" s="87">
        <v>43556</v>
      </c>
      <c r="L44" s="226">
        <v>1</v>
      </c>
      <c r="M44" s="120" t="s">
        <v>852</v>
      </c>
    </row>
    <row r="45" spans="6:13" ht="26.25" customHeight="1" x14ac:dyDescent="0.25">
      <c r="F45" s="117" t="s">
        <v>359</v>
      </c>
      <c r="G45" s="213">
        <v>1</v>
      </c>
      <c r="H45" s="120" t="s">
        <v>514</v>
      </c>
      <c r="L45">
        <f>SUM(L4:L44)</f>
        <v>109</v>
      </c>
    </row>
    <row r="46" spans="6:13" ht="26.25" customHeight="1" x14ac:dyDescent="0.25">
      <c r="F46" s="117" t="s">
        <v>360</v>
      </c>
      <c r="G46" s="213">
        <v>1</v>
      </c>
      <c r="H46" s="120" t="s">
        <v>514</v>
      </c>
    </row>
    <row r="47" spans="6:13" ht="26.25" customHeight="1" x14ac:dyDescent="0.25">
      <c r="F47" s="117" t="s">
        <v>361</v>
      </c>
      <c r="G47" s="213">
        <v>1</v>
      </c>
      <c r="H47" s="120" t="s">
        <v>514</v>
      </c>
    </row>
    <row r="48" spans="6:13" ht="26.25" customHeight="1" x14ac:dyDescent="0.25">
      <c r="F48" s="117" t="s">
        <v>362</v>
      </c>
      <c r="G48" s="213">
        <v>1</v>
      </c>
      <c r="H48" s="120" t="s">
        <v>514</v>
      </c>
    </row>
    <row r="49" spans="6:8" ht="26.25" customHeight="1" x14ac:dyDescent="0.25">
      <c r="F49" s="22" t="s">
        <v>124</v>
      </c>
      <c r="G49" s="213">
        <v>1</v>
      </c>
      <c r="H49" s="116" t="s">
        <v>163</v>
      </c>
    </row>
    <row r="50" spans="6:8" ht="26.25" customHeight="1" x14ac:dyDescent="0.25">
      <c r="F50" s="22" t="s">
        <v>127</v>
      </c>
      <c r="G50" s="213">
        <v>2</v>
      </c>
      <c r="H50" s="116" t="s">
        <v>159</v>
      </c>
    </row>
    <row r="51" spans="6:8" ht="26.25" customHeight="1" x14ac:dyDescent="0.25">
      <c r="F51" s="17" t="s">
        <v>230</v>
      </c>
      <c r="G51" s="213">
        <v>1</v>
      </c>
      <c r="H51" s="124" t="s">
        <v>164</v>
      </c>
    </row>
    <row r="52" spans="6:8" ht="26.25" customHeight="1" x14ac:dyDescent="0.25">
      <c r="F52" s="17" t="s">
        <v>231</v>
      </c>
      <c r="G52" s="213">
        <v>1</v>
      </c>
      <c r="H52" s="124" t="s">
        <v>164</v>
      </c>
    </row>
    <row r="53" spans="6:8" ht="26.25" customHeight="1" x14ac:dyDescent="0.25">
      <c r="F53" s="17" t="s">
        <v>232</v>
      </c>
      <c r="G53" s="213">
        <v>1</v>
      </c>
      <c r="H53" s="124" t="s">
        <v>164</v>
      </c>
    </row>
    <row r="54" spans="6:8" ht="26.25" customHeight="1" x14ac:dyDescent="0.25">
      <c r="F54" s="15" t="s">
        <v>233</v>
      </c>
      <c r="G54" s="213">
        <v>1</v>
      </c>
      <c r="H54" s="124" t="s">
        <v>164</v>
      </c>
    </row>
    <row r="55" spans="6:8" ht="26.25" customHeight="1" x14ac:dyDescent="0.25">
      <c r="F55" s="15" t="s">
        <v>234</v>
      </c>
      <c r="G55" s="213">
        <v>1</v>
      </c>
      <c r="H55" s="124" t="s">
        <v>164</v>
      </c>
    </row>
    <row r="56" spans="6:8" ht="26.25" customHeight="1" x14ac:dyDescent="0.25">
      <c r="F56" s="15" t="s">
        <v>235</v>
      </c>
      <c r="G56" s="213">
        <v>1</v>
      </c>
      <c r="H56" s="124" t="s">
        <v>164</v>
      </c>
    </row>
    <row r="57" spans="6:8" ht="26.25" customHeight="1" x14ac:dyDescent="0.25">
      <c r="F57" s="17" t="s">
        <v>236</v>
      </c>
      <c r="G57" s="213">
        <v>1</v>
      </c>
      <c r="H57" s="124" t="s">
        <v>164</v>
      </c>
    </row>
    <row r="58" spans="6:8" ht="26.25" customHeight="1" x14ac:dyDescent="0.25">
      <c r="F58" s="15" t="s">
        <v>237</v>
      </c>
      <c r="G58" s="213">
        <v>1</v>
      </c>
      <c r="H58" s="124" t="s">
        <v>164</v>
      </c>
    </row>
    <row r="59" spans="6:8" ht="26.25" customHeight="1" x14ac:dyDescent="0.25">
      <c r="F59" s="15" t="s">
        <v>238</v>
      </c>
      <c r="G59" s="213">
        <v>1</v>
      </c>
      <c r="H59" s="124" t="s">
        <v>164</v>
      </c>
    </row>
    <row r="60" spans="6:8" ht="26.25" customHeight="1" x14ac:dyDescent="0.25">
      <c r="F60" s="15" t="s">
        <v>239</v>
      </c>
      <c r="G60" s="213">
        <v>1</v>
      </c>
      <c r="H60" s="124" t="s">
        <v>164</v>
      </c>
    </row>
    <row r="61" spans="6:8" ht="26.25" customHeight="1" x14ac:dyDescent="0.25">
      <c r="F61" s="15" t="s">
        <v>240</v>
      </c>
      <c r="G61" s="213">
        <v>1</v>
      </c>
      <c r="H61" s="124" t="s">
        <v>164</v>
      </c>
    </row>
    <row r="62" spans="6:8" ht="26.25" customHeight="1" x14ac:dyDescent="0.25">
      <c r="F62" s="15" t="s">
        <v>241</v>
      </c>
      <c r="G62" s="213">
        <v>1</v>
      </c>
      <c r="H62" s="124" t="s">
        <v>164</v>
      </c>
    </row>
    <row r="63" spans="6:8" ht="26.25" customHeight="1" x14ac:dyDescent="0.25">
      <c r="F63" s="15" t="s">
        <v>242</v>
      </c>
      <c r="G63" s="213">
        <v>1</v>
      </c>
      <c r="H63" s="124" t="s">
        <v>164</v>
      </c>
    </row>
    <row r="64" spans="6:8" ht="26.25" customHeight="1" x14ac:dyDescent="0.25">
      <c r="F64" s="22" t="s">
        <v>204</v>
      </c>
      <c r="G64" s="213">
        <v>1</v>
      </c>
      <c r="H64" s="116" t="s">
        <v>119</v>
      </c>
    </row>
    <row r="65" spans="6:8" ht="26.25" customHeight="1" x14ac:dyDescent="0.25">
      <c r="F65" s="22" t="s">
        <v>205</v>
      </c>
      <c r="G65" s="213">
        <v>1</v>
      </c>
      <c r="H65" s="116" t="s">
        <v>119</v>
      </c>
    </row>
    <row r="66" spans="6:8" ht="26.25" customHeight="1" x14ac:dyDescent="0.25">
      <c r="F66" s="22" t="s">
        <v>264</v>
      </c>
      <c r="G66" s="213">
        <v>1</v>
      </c>
      <c r="H66" s="116" t="s">
        <v>119</v>
      </c>
    </row>
    <row r="67" spans="6:8" ht="26.25" customHeight="1" x14ac:dyDescent="0.25">
      <c r="F67" s="22" t="s">
        <v>269</v>
      </c>
      <c r="G67" s="213">
        <v>1</v>
      </c>
      <c r="H67" s="116" t="s">
        <v>119</v>
      </c>
    </row>
    <row r="68" spans="6:8" ht="26.25" customHeight="1" x14ac:dyDescent="0.25">
      <c r="F68" s="22" t="s">
        <v>265</v>
      </c>
      <c r="G68" s="213">
        <v>1</v>
      </c>
      <c r="H68" s="116" t="s">
        <v>119</v>
      </c>
    </row>
    <row r="69" spans="6:8" ht="26.25" customHeight="1" x14ac:dyDescent="0.25">
      <c r="F69" s="22" t="s">
        <v>266</v>
      </c>
      <c r="G69" s="213">
        <v>1</v>
      </c>
      <c r="H69" s="116" t="s">
        <v>119</v>
      </c>
    </row>
    <row r="70" spans="6:8" ht="26.25" customHeight="1" x14ac:dyDescent="0.25">
      <c r="F70" s="22" t="s">
        <v>267</v>
      </c>
      <c r="G70" s="213">
        <v>1</v>
      </c>
      <c r="H70" s="116" t="s">
        <v>119</v>
      </c>
    </row>
    <row r="71" spans="6:8" ht="26.25" customHeight="1" x14ac:dyDescent="0.25">
      <c r="F71" s="22" t="s">
        <v>268</v>
      </c>
      <c r="G71" s="213">
        <v>1</v>
      </c>
      <c r="H71" s="116" t="s">
        <v>119</v>
      </c>
    </row>
    <row r="72" spans="6:8" ht="26.25" customHeight="1" x14ac:dyDescent="0.25">
      <c r="F72" s="117" t="s">
        <v>51</v>
      </c>
      <c r="G72" s="224">
        <v>1</v>
      </c>
      <c r="H72" s="120" t="s">
        <v>160</v>
      </c>
    </row>
    <row r="73" spans="6:8" ht="26.25" customHeight="1" x14ac:dyDescent="0.25">
      <c r="F73" s="22" t="s">
        <v>54</v>
      </c>
      <c r="G73" s="213">
        <v>1</v>
      </c>
      <c r="H73" s="116" t="s">
        <v>162</v>
      </c>
    </row>
    <row r="74" spans="6:8" ht="26.25" customHeight="1" x14ac:dyDescent="0.25">
      <c r="F74" s="15" t="s">
        <v>243</v>
      </c>
      <c r="G74" s="213">
        <v>1</v>
      </c>
      <c r="H74" s="124" t="s">
        <v>164</v>
      </c>
    </row>
    <row r="75" spans="6:8" ht="26.25" customHeight="1" x14ac:dyDescent="0.25">
      <c r="F75" s="15" t="s">
        <v>244</v>
      </c>
      <c r="G75" s="213">
        <v>1</v>
      </c>
      <c r="H75" s="124" t="s">
        <v>164</v>
      </c>
    </row>
    <row r="76" spans="6:8" ht="26.25" customHeight="1" x14ac:dyDescent="0.25">
      <c r="F76" s="15" t="s">
        <v>245</v>
      </c>
      <c r="G76" s="213">
        <v>1</v>
      </c>
      <c r="H76" s="124" t="s">
        <v>164</v>
      </c>
    </row>
    <row r="77" spans="6:8" ht="26.25" customHeight="1" x14ac:dyDescent="0.25">
      <c r="F77" s="15" t="s">
        <v>246</v>
      </c>
      <c r="G77" s="213">
        <v>1</v>
      </c>
      <c r="H77" s="124" t="s">
        <v>164</v>
      </c>
    </row>
    <row r="78" spans="6:8" ht="26.25" customHeight="1" x14ac:dyDescent="0.25">
      <c r="F78" s="15" t="s">
        <v>247</v>
      </c>
      <c r="G78" s="213">
        <v>1</v>
      </c>
      <c r="H78" s="124" t="s">
        <v>164</v>
      </c>
    </row>
    <row r="79" spans="6:8" ht="26.25" customHeight="1" x14ac:dyDescent="0.25">
      <c r="F79" s="15" t="s">
        <v>248</v>
      </c>
      <c r="G79" s="213">
        <v>1</v>
      </c>
      <c r="H79" s="124" t="s">
        <v>164</v>
      </c>
    </row>
    <row r="80" spans="6:8" ht="26.25" customHeight="1" x14ac:dyDescent="0.25">
      <c r="F80" s="15" t="s">
        <v>150</v>
      </c>
      <c r="G80" s="213">
        <v>1</v>
      </c>
      <c r="H80" s="124" t="s">
        <v>164</v>
      </c>
    </row>
    <row r="81" spans="6:8" ht="26.25" customHeight="1" x14ac:dyDescent="0.25">
      <c r="F81" s="15" t="s">
        <v>151</v>
      </c>
      <c r="G81" s="213">
        <v>1</v>
      </c>
      <c r="H81" s="124" t="s">
        <v>164</v>
      </c>
    </row>
    <row r="82" spans="6:8" ht="26.25" customHeight="1" x14ac:dyDescent="0.25">
      <c r="F82" s="15" t="s">
        <v>152</v>
      </c>
      <c r="G82" s="213">
        <v>1</v>
      </c>
      <c r="H82" s="124" t="s">
        <v>164</v>
      </c>
    </row>
    <row r="83" spans="6:8" ht="26.25" customHeight="1" x14ac:dyDescent="0.25">
      <c r="F83" s="128" t="s">
        <v>273</v>
      </c>
      <c r="G83" s="213">
        <v>1</v>
      </c>
      <c r="H83" s="124" t="s">
        <v>164</v>
      </c>
    </row>
    <row r="84" spans="6:8" ht="26.25" customHeight="1" x14ac:dyDescent="0.25">
      <c r="F84" s="130" t="s">
        <v>274</v>
      </c>
      <c r="G84" s="213">
        <v>1</v>
      </c>
      <c r="H84" s="124" t="s">
        <v>164</v>
      </c>
    </row>
    <row r="85" spans="6:8" ht="26.25" customHeight="1" x14ac:dyDescent="0.25">
      <c r="F85" s="22" t="s">
        <v>106</v>
      </c>
      <c r="G85" s="213">
        <v>1</v>
      </c>
      <c r="H85" s="124" t="s">
        <v>175</v>
      </c>
    </row>
    <row r="86" spans="6:8" ht="26.25" customHeight="1" x14ac:dyDescent="0.25">
      <c r="F86" s="22" t="s">
        <v>107</v>
      </c>
      <c r="G86" s="213">
        <v>1</v>
      </c>
      <c r="H86" s="124" t="s">
        <v>175</v>
      </c>
    </row>
    <row r="87" spans="6:8" ht="26.25" customHeight="1" x14ac:dyDescent="0.25">
      <c r="F87" s="22" t="s">
        <v>128</v>
      </c>
      <c r="G87" s="213">
        <v>1</v>
      </c>
      <c r="H87" s="116" t="s">
        <v>159</v>
      </c>
    </row>
    <row r="88" spans="6:8" ht="26.25" customHeight="1" x14ac:dyDescent="0.25">
      <c r="F88" s="117" t="s">
        <v>132</v>
      </c>
      <c r="G88" s="224">
        <v>1</v>
      </c>
      <c r="H88" s="120" t="s">
        <v>161</v>
      </c>
    </row>
    <row r="89" spans="6:8" ht="26.25" customHeight="1" x14ac:dyDescent="0.25">
      <c r="F89" s="22" t="s">
        <v>133</v>
      </c>
      <c r="G89" s="213">
        <v>1</v>
      </c>
      <c r="H89" s="120" t="s">
        <v>161</v>
      </c>
    </row>
    <row r="90" spans="6:8" ht="26.25" customHeight="1" x14ac:dyDescent="0.25">
      <c r="F90" s="22" t="s">
        <v>315</v>
      </c>
      <c r="G90" s="213">
        <v>1</v>
      </c>
      <c r="H90" s="116" t="s">
        <v>114</v>
      </c>
    </row>
    <row r="91" spans="6:8" ht="26.25" customHeight="1" x14ac:dyDescent="0.25">
      <c r="F91" s="22" t="s">
        <v>316</v>
      </c>
      <c r="G91" s="213">
        <v>1</v>
      </c>
      <c r="H91" s="116" t="s">
        <v>114</v>
      </c>
    </row>
    <row r="92" spans="6:8" ht="26.25" customHeight="1" x14ac:dyDescent="0.25">
      <c r="F92" s="22" t="s">
        <v>144</v>
      </c>
      <c r="G92" s="213">
        <v>1</v>
      </c>
      <c r="H92" s="116" t="s">
        <v>114</v>
      </c>
    </row>
    <row r="93" spans="6:8" ht="26.25" customHeight="1" x14ac:dyDescent="0.25">
      <c r="F93" s="22" t="s">
        <v>145</v>
      </c>
      <c r="G93" s="213">
        <v>1</v>
      </c>
      <c r="H93" s="116" t="s">
        <v>163</v>
      </c>
    </row>
    <row r="94" spans="6:8" ht="26.25" customHeight="1" x14ac:dyDescent="0.25">
      <c r="F94" s="22" t="s">
        <v>157</v>
      </c>
      <c r="G94" s="213">
        <v>1</v>
      </c>
      <c r="H94" s="116" t="s">
        <v>158</v>
      </c>
    </row>
    <row r="95" spans="6:8" ht="26.25" customHeight="1" x14ac:dyDescent="0.25">
      <c r="F95" s="22" t="s">
        <v>146</v>
      </c>
      <c r="G95" s="213">
        <v>1</v>
      </c>
      <c r="H95" s="124" t="s">
        <v>164</v>
      </c>
    </row>
    <row r="96" spans="6:8" ht="26.25" customHeight="1" x14ac:dyDescent="0.25">
      <c r="F96" s="22" t="s">
        <v>131</v>
      </c>
      <c r="G96" s="213">
        <v>1</v>
      </c>
      <c r="H96" s="116" t="s">
        <v>158</v>
      </c>
    </row>
    <row r="97" spans="6:8" ht="26.25" customHeight="1" x14ac:dyDescent="0.25">
      <c r="F97" s="22" t="s">
        <v>134</v>
      </c>
      <c r="G97" s="213">
        <v>1</v>
      </c>
      <c r="H97" s="116" t="s">
        <v>178</v>
      </c>
    </row>
    <row r="98" spans="6:8" ht="26.25" customHeight="1" x14ac:dyDescent="0.25">
      <c r="F98" s="22" t="s">
        <v>135</v>
      </c>
      <c r="G98" s="213">
        <v>1</v>
      </c>
      <c r="H98" s="116" t="s">
        <v>178</v>
      </c>
    </row>
    <row r="99" spans="6:8" ht="26.25" customHeight="1" x14ac:dyDescent="0.25">
      <c r="F99" s="22" t="s">
        <v>136</v>
      </c>
      <c r="G99" s="213">
        <v>1</v>
      </c>
      <c r="H99" s="116" t="s">
        <v>178</v>
      </c>
    </row>
    <row r="100" spans="6:8" ht="26.25" customHeight="1" x14ac:dyDescent="0.25">
      <c r="F100" s="22" t="s">
        <v>137</v>
      </c>
      <c r="G100" s="213">
        <v>1</v>
      </c>
      <c r="H100" s="116" t="s">
        <v>178</v>
      </c>
    </row>
    <row r="101" spans="6:8" ht="26.25" customHeight="1" x14ac:dyDescent="0.25">
      <c r="F101" s="22" t="s">
        <v>138</v>
      </c>
      <c r="G101" s="213">
        <v>1</v>
      </c>
      <c r="H101" s="116" t="s">
        <v>178</v>
      </c>
    </row>
    <row r="102" spans="6:8" ht="26.25" customHeight="1" x14ac:dyDescent="0.25">
      <c r="F102" s="22" t="s">
        <v>177</v>
      </c>
      <c r="G102" s="213">
        <v>1</v>
      </c>
      <c r="H102" s="116" t="s">
        <v>162</v>
      </c>
    </row>
    <row r="103" spans="6:8" ht="26.25" customHeight="1" x14ac:dyDescent="0.25">
      <c r="F103" s="22" t="s">
        <v>65</v>
      </c>
      <c r="G103" s="213">
        <v>1</v>
      </c>
      <c r="H103" s="116" t="s">
        <v>163</v>
      </c>
    </row>
    <row r="104" spans="6:8" ht="26.25" customHeight="1" x14ac:dyDescent="0.25">
      <c r="F104" s="22" t="s">
        <v>67</v>
      </c>
      <c r="G104" s="213">
        <v>1</v>
      </c>
      <c r="H104" s="116" t="s">
        <v>163</v>
      </c>
    </row>
    <row r="105" spans="6:8" ht="26.25" customHeight="1" x14ac:dyDescent="0.25">
      <c r="F105" s="22" t="s">
        <v>524</v>
      </c>
      <c r="G105" s="213">
        <v>1</v>
      </c>
      <c r="H105" s="116" t="s">
        <v>159</v>
      </c>
    </row>
    <row r="106" spans="6:8" ht="26.25" customHeight="1" x14ac:dyDescent="0.25">
      <c r="F106" s="22" t="s">
        <v>605</v>
      </c>
      <c r="G106" s="213">
        <v>1</v>
      </c>
      <c r="H106" s="124" t="s">
        <v>164</v>
      </c>
    </row>
    <row r="107" spans="6:8" ht="26.25" customHeight="1" x14ac:dyDescent="0.25">
      <c r="F107" s="22" t="s">
        <v>606</v>
      </c>
      <c r="G107" s="213">
        <v>1</v>
      </c>
      <c r="H107" s="124" t="s">
        <v>164</v>
      </c>
    </row>
    <row r="108" spans="6:8" ht="26.25" customHeight="1" x14ac:dyDescent="0.25">
      <c r="F108" s="22" t="s">
        <v>608</v>
      </c>
      <c r="G108" s="213">
        <v>1</v>
      </c>
      <c r="H108" s="124" t="s">
        <v>164</v>
      </c>
    </row>
    <row r="109" spans="6:8" ht="26.25" customHeight="1" x14ac:dyDescent="0.25">
      <c r="F109" s="15" t="s">
        <v>249</v>
      </c>
      <c r="G109" s="213">
        <v>1</v>
      </c>
      <c r="H109" s="124" t="s">
        <v>164</v>
      </c>
    </row>
    <row r="110" spans="6:8" ht="26.25" customHeight="1" x14ac:dyDescent="0.25">
      <c r="F110" s="15" t="s">
        <v>250</v>
      </c>
      <c r="G110" s="213">
        <v>1</v>
      </c>
      <c r="H110" s="124" t="s">
        <v>164</v>
      </c>
    </row>
    <row r="111" spans="6:8" ht="26.25" customHeight="1" x14ac:dyDescent="0.25">
      <c r="F111" s="15" t="s">
        <v>251</v>
      </c>
      <c r="G111" s="213">
        <v>1</v>
      </c>
      <c r="H111" s="124" t="s">
        <v>164</v>
      </c>
    </row>
    <row r="112" spans="6:8" ht="26.25" customHeight="1" x14ac:dyDescent="0.25">
      <c r="F112" s="15" t="s">
        <v>252</v>
      </c>
      <c r="G112" s="213">
        <v>1</v>
      </c>
      <c r="H112" s="124" t="s">
        <v>164</v>
      </c>
    </row>
    <row r="113" spans="6:8" ht="26.25" customHeight="1" x14ac:dyDescent="0.25">
      <c r="F113" s="15" t="s">
        <v>253</v>
      </c>
      <c r="G113" s="213">
        <v>1</v>
      </c>
      <c r="H113" s="124" t="s">
        <v>164</v>
      </c>
    </row>
    <row r="114" spans="6:8" ht="26.25" customHeight="1" x14ac:dyDescent="0.25">
      <c r="F114" s="17" t="s">
        <v>254</v>
      </c>
      <c r="G114" s="213">
        <v>1</v>
      </c>
      <c r="H114" s="294" t="s">
        <v>164</v>
      </c>
    </row>
    <row r="115" spans="6:8" ht="26.25" customHeight="1" x14ac:dyDescent="0.25">
      <c r="F115" s="17" t="s">
        <v>255</v>
      </c>
      <c r="G115" s="213">
        <v>1</v>
      </c>
      <c r="H115" s="294" t="s">
        <v>164</v>
      </c>
    </row>
    <row r="116" spans="6:8" ht="26.25" customHeight="1" x14ac:dyDescent="0.25">
      <c r="F116" s="15" t="s">
        <v>651</v>
      </c>
      <c r="G116" s="213">
        <v>1</v>
      </c>
      <c r="H116" s="124" t="s">
        <v>164</v>
      </c>
    </row>
    <row r="117" spans="6:8" ht="26.25" customHeight="1" x14ac:dyDescent="0.25">
      <c r="F117" s="15" t="s">
        <v>652</v>
      </c>
      <c r="G117" s="213">
        <v>1</v>
      </c>
      <c r="H117" s="124" t="s">
        <v>164</v>
      </c>
    </row>
    <row r="118" spans="6:8" ht="26.25" customHeight="1" x14ac:dyDescent="0.25">
      <c r="F118" s="22" t="s">
        <v>153</v>
      </c>
      <c r="G118" s="213">
        <v>1</v>
      </c>
      <c r="H118" s="294" t="s">
        <v>164</v>
      </c>
    </row>
    <row r="119" spans="6:8" ht="26.25" customHeight="1" x14ac:dyDescent="0.25">
      <c r="F119" s="22" t="s">
        <v>559</v>
      </c>
      <c r="G119" s="213">
        <v>1</v>
      </c>
      <c r="H119" s="294" t="s">
        <v>164</v>
      </c>
    </row>
    <row r="120" spans="6:8" ht="26.25" customHeight="1" x14ac:dyDescent="0.25">
      <c r="F120" s="22" t="s">
        <v>417</v>
      </c>
      <c r="G120" s="213">
        <v>1</v>
      </c>
      <c r="H120" s="116" t="s">
        <v>163</v>
      </c>
    </row>
    <row r="121" spans="6:8" ht="26.25" customHeight="1" x14ac:dyDescent="0.25">
      <c r="F121" s="22" t="s">
        <v>418</v>
      </c>
      <c r="G121" s="213">
        <v>1</v>
      </c>
      <c r="H121" s="116" t="s">
        <v>163</v>
      </c>
    </row>
    <row r="122" spans="6:8" ht="26.25" customHeight="1" x14ac:dyDescent="0.25">
      <c r="F122" s="22" t="s">
        <v>419</v>
      </c>
      <c r="G122" s="213">
        <v>1</v>
      </c>
      <c r="H122" s="116" t="s">
        <v>163</v>
      </c>
    </row>
    <row r="123" spans="6:8" ht="26.25" customHeight="1" x14ac:dyDescent="0.25">
      <c r="F123" s="22" t="s">
        <v>420</v>
      </c>
      <c r="G123" s="213">
        <v>1</v>
      </c>
      <c r="H123" s="116" t="s">
        <v>423</v>
      </c>
    </row>
    <row r="124" spans="6:8" ht="26.25" customHeight="1" x14ac:dyDescent="0.25">
      <c r="F124" s="22" t="s">
        <v>421</v>
      </c>
      <c r="G124" s="213">
        <v>1</v>
      </c>
      <c r="H124" s="116" t="s">
        <v>423</v>
      </c>
    </row>
    <row r="125" spans="6:8" ht="26.25" customHeight="1" x14ac:dyDescent="0.25">
      <c r="F125" s="22" t="s">
        <v>437</v>
      </c>
      <c r="G125" s="213">
        <v>1</v>
      </c>
      <c r="H125" s="116" t="s">
        <v>114</v>
      </c>
    </row>
    <row r="126" spans="6:8" ht="26.25" customHeight="1" x14ac:dyDescent="0.25">
      <c r="F126" s="22" t="s">
        <v>738</v>
      </c>
      <c r="G126" s="213">
        <v>1</v>
      </c>
      <c r="H126" s="116" t="s">
        <v>114</v>
      </c>
    </row>
    <row r="127" spans="6:8" ht="26.25" customHeight="1" x14ac:dyDescent="0.25">
      <c r="F127" s="117" t="s">
        <v>511</v>
      </c>
      <c r="G127" s="224">
        <v>1</v>
      </c>
      <c r="H127" s="120" t="s">
        <v>114</v>
      </c>
    </row>
    <row r="128" spans="6:8" ht="26.25" customHeight="1" x14ac:dyDescent="0.25">
      <c r="F128" s="22" t="s">
        <v>527</v>
      </c>
      <c r="G128" s="217">
        <v>1</v>
      </c>
      <c r="H128" s="116" t="s">
        <v>676</v>
      </c>
    </row>
    <row r="129" spans="6:8" ht="26.25" customHeight="1" x14ac:dyDescent="0.25">
      <c r="F129" s="22" t="s">
        <v>533</v>
      </c>
      <c r="G129" s="217">
        <v>1</v>
      </c>
      <c r="H129" s="295" t="s">
        <v>536</v>
      </c>
    </row>
    <row r="130" spans="6:8" ht="26.25" customHeight="1" x14ac:dyDescent="0.35">
      <c r="F130" s="40" t="s">
        <v>574</v>
      </c>
      <c r="G130" s="232">
        <v>1</v>
      </c>
      <c r="H130" s="295" t="s">
        <v>537</v>
      </c>
    </row>
    <row r="131" spans="6:8" ht="26.25" customHeight="1" x14ac:dyDescent="0.35">
      <c r="F131" s="40" t="s">
        <v>570</v>
      </c>
      <c r="G131" s="232">
        <v>1</v>
      </c>
      <c r="H131" s="295" t="s">
        <v>537</v>
      </c>
    </row>
    <row r="132" spans="6:8" ht="26.25" customHeight="1" x14ac:dyDescent="0.35">
      <c r="F132" s="40" t="s">
        <v>571</v>
      </c>
      <c r="G132" s="232">
        <v>1</v>
      </c>
      <c r="H132" s="295" t="s">
        <v>537</v>
      </c>
    </row>
    <row r="133" spans="6:8" ht="26.25" customHeight="1" x14ac:dyDescent="0.35">
      <c r="F133" s="40" t="s">
        <v>573</v>
      </c>
      <c r="G133" s="232">
        <v>1</v>
      </c>
      <c r="H133" s="295" t="s">
        <v>537</v>
      </c>
    </row>
    <row r="134" spans="6:8" ht="26.25" customHeight="1" x14ac:dyDescent="0.35">
      <c r="F134" s="40" t="s">
        <v>572</v>
      </c>
      <c r="G134" s="232">
        <v>1</v>
      </c>
      <c r="H134" s="295" t="s">
        <v>537</v>
      </c>
    </row>
    <row r="135" spans="6:8" ht="26.25" customHeight="1" x14ac:dyDescent="0.35">
      <c r="F135" s="40" t="s">
        <v>534</v>
      </c>
      <c r="G135" s="232">
        <v>1</v>
      </c>
      <c r="H135" s="295" t="s">
        <v>537</v>
      </c>
    </row>
    <row r="136" spans="6:8" ht="26.25" customHeight="1" x14ac:dyDescent="0.35">
      <c r="F136" s="40" t="s">
        <v>535</v>
      </c>
      <c r="G136" s="232">
        <v>1</v>
      </c>
      <c r="H136" s="295" t="s">
        <v>537</v>
      </c>
    </row>
    <row r="137" spans="6:8" ht="26.25" customHeight="1" x14ac:dyDescent="0.35">
      <c r="F137" s="40" t="s">
        <v>575</v>
      </c>
      <c r="G137" s="232">
        <v>1</v>
      </c>
      <c r="H137" s="295" t="s">
        <v>536</v>
      </c>
    </row>
    <row r="138" spans="6:8" ht="26.25" customHeight="1" x14ac:dyDescent="0.25">
      <c r="F138" s="40" t="s">
        <v>113</v>
      </c>
      <c r="G138" s="213">
        <v>1</v>
      </c>
      <c r="H138" s="120" t="s">
        <v>163</v>
      </c>
    </row>
    <row r="139" spans="6:8" ht="26.25" customHeight="1" x14ac:dyDescent="0.35">
      <c r="F139" s="101" t="s">
        <v>557</v>
      </c>
      <c r="G139" s="232">
        <v>1</v>
      </c>
      <c r="H139" s="126" t="s">
        <v>160</v>
      </c>
    </row>
    <row r="140" spans="6:8" ht="26.25" customHeight="1" x14ac:dyDescent="0.35">
      <c r="F140" s="44" t="s">
        <v>667</v>
      </c>
      <c r="G140" s="232">
        <v>1</v>
      </c>
      <c r="H140" s="126" t="s">
        <v>160</v>
      </c>
    </row>
    <row r="141" spans="6:8" ht="26.25" customHeight="1" x14ac:dyDescent="0.35">
      <c r="F141" s="44" t="s">
        <v>668</v>
      </c>
      <c r="G141" s="232">
        <v>1</v>
      </c>
      <c r="H141" s="126" t="s">
        <v>160</v>
      </c>
    </row>
    <row r="142" spans="6:8" ht="26.25" customHeight="1" x14ac:dyDescent="0.35">
      <c r="F142" s="44" t="s">
        <v>669</v>
      </c>
      <c r="G142" s="232">
        <v>1</v>
      </c>
      <c r="H142" s="126" t="s">
        <v>160</v>
      </c>
    </row>
    <row r="143" spans="6:8" ht="26.25" customHeight="1" x14ac:dyDescent="0.35">
      <c r="F143" s="44" t="s">
        <v>670</v>
      </c>
      <c r="G143" s="232">
        <v>1</v>
      </c>
      <c r="H143" s="126" t="s">
        <v>160</v>
      </c>
    </row>
    <row r="144" spans="6:8" ht="26.25" customHeight="1" x14ac:dyDescent="0.35">
      <c r="F144" s="44" t="s">
        <v>671</v>
      </c>
      <c r="G144" s="232">
        <v>1</v>
      </c>
      <c r="H144" s="126" t="s">
        <v>160</v>
      </c>
    </row>
    <row r="145" spans="6:8" ht="26.25" customHeight="1" x14ac:dyDescent="0.35">
      <c r="F145" s="44" t="s">
        <v>672</v>
      </c>
      <c r="G145" s="232">
        <v>1</v>
      </c>
      <c r="H145" s="126" t="s">
        <v>160</v>
      </c>
    </row>
    <row r="146" spans="6:8" ht="26.25" customHeight="1" x14ac:dyDescent="0.35">
      <c r="F146" s="44" t="s">
        <v>673</v>
      </c>
      <c r="G146" s="232">
        <v>1</v>
      </c>
      <c r="H146" s="126" t="s">
        <v>160</v>
      </c>
    </row>
    <row r="147" spans="6:8" ht="26.25" customHeight="1" x14ac:dyDescent="0.25">
      <c r="F147" s="104" t="s">
        <v>680</v>
      </c>
      <c r="G147" s="213">
        <v>1</v>
      </c>
      <c r="H147" s="120" t="s">
        <v>114</v>
      </c>
    </row>
    <row r="148" spans="6:8" ht="26.25" customHeight="1" x14ac:dyDescent="0.25">
      <c r="F148" s="104" t="s">
        <v>681</v>
      </c>
      <c r="G148" s="213">
        <v>1</v>
      </c>
      <c r="H148" s="120" t="s">
        <v>114</v>
      </c>
    </row>
    <row r="149" spans="6:8" ht="26.25" customHeight="1" x14ac:dyDescent="0.25">
      <c r="F149" s="104" t="s">
        <v>682</v>
      </c>
      <c r="G149" s="213">
        <v>1</v>
      </c>
      <c r="H149" s="120" t="s">
        <v>114</v>
      </c>
    </row>
    <row r="150" spans="6:8" ht="26.25" customHeight="1" x14ac:dyDescent="0.25">
      <c r="F150" s="104" t="s">
        <v>683</v>
      </c>
      <c r="G150" s="213">
        <v>1</v>
      </c>
      <c r="H150" s="120" t="s">
        <v>114</v>
      </c>
    </row>
    <row r="151" spans="6:8" ht="26.25" customHeight="1" x14ac:dyDescent="0.25">
      <c r="F151" s="104" t="s">
        <v>684</v>
      </c>
      <c r="G151" s="213">
        <v>1</v>
      </c>
      <c r="H151" s="120" t="s">
        <v>114</v>
      </c>
    </row>
    <row r="152" spans="6:8" ht="26.25" customHeight="1" x14ac:dyDescent="0.25">
      <c r="F152" s="104" t="s">
        <v>685</v>
      </c>
      <c r="G152" s="213">
        <v>1</v>
      </c>
      <c r="H152" s="120" t="s">
        <v>114</v>
      </c>
    </row>
    <row r="153" spans="6:8" ht="26.25" customHeight="1" x14ac:dyDescent="0.25">
      <c r="F153" s="104" t="s">
        <v>686</v>
      </c>
      <c r="G153" s="213">
        <v>1</v>
      </c>
      <c r="H153" s="120" t="s">
        <v>114</v>
      </c>
    </row>
    <row r="154" spans="6:8" ht="26.25" customHeight="1" x14ac:dyDescent="0.25">
      <c r="F154" s="104" t="s">
        <v>687</v>
      </c>
      <c r="G154" s="213">
        <v>1</v>
      </c>
      <c r="H154" s="120" t="s">
        <v>114</v>
      </c>
    </row>
    <row r="155" spans="6:8" ht="26.25" customHeight="1" x14ac:dyDescent="0.25">
      <c r="F155" s="104" t="s">
        <v>688</v>
      </c>
      <c r="G155" s="213">
        <v>1</v>
      </c>
      <c r="H155" s="120" t="s">
        <v>114</v>
      </c>
    </row>
    <row r="156" spans="6:8" ht="26.25" customHeight="1" x14ac:dyDescent="0.25">
      <c r="F156" s="104" t="s">
        <v>689</v>
      </c>
      <c r="G156" s="213">
        <v>1</v>
      </c>
      <c r="H156" s="120" t="s">
        <v>114</v>
      </c>
    </row>
    <row r="157" spans="6:8" ht="26.25" customHeight="1" x14ac:dyDescent="0.25">
      <c r="F157" s="104" t="s">
        <v>690</v>
      </c>
      <c r="G157" s="213">
        <v>1</v>
      </c>
      <c r="H157" s="120" t="s">
        <v>114</v>
      </c>
    </row>
    <row r="158" spans="6:8" ht="26.25" customHeight="1" x14ac:dyDescent="0.25">
      <c r="F158" s="104" t="s">
        <v>691</v>
      </c>
      <c r="G158" s="213">
        <v>1</v>
      </c>
      <c r="H158" s="120" t="s">
        <v>114</v>
      </c>
    </row>
    <row r="159" spans="6:8" ht="26.25" customHeight="1" x14ac:dyDescent="0.25">
      <c r="F159" s="104" t="s">
        <v>692</v>
      </c>
      <c r="G159" s="213">
        <v>1</v>
      </c>
      <c r="H159" s="120" t="s">
        <v>114</v>
      </c>
    </row>
    <row r="160" spans="6:8" ht="26.25" customHeight="1" x14ac:dyDescent="0.25">
      <c r="F160" s="104" t="s">
        <v>693</v>
      </c>
      <c r="G160" s="213">
        <v>1</v>
      </c>
      <c r="H160" s="120" t="s">
        <v>114</v>
      </c>
    </row>
    <row r="161" spans="6:8" ht="26.25" customHeight="1" x14ac:dyDescent="0.25">
      <c r="F161" s="104" t="s">
        <v>694</v>
      </c>
      <c r="G161" s="213">
        <v>1</v>
      </c>
      <c r="H161" s="120" t="s">
        <v>114</v>
      </c>
    </row>
    <row r="162" spans="6:8" ht="26.25" customHeight="1" x14ac:dyDescent="0.25">
      <c r="F162" s="104" t="s">
        <v>695</v>
      </c>
      <c r="G162" s="213">
        <v>1</v>
      </c>
      <c r="H162" s="120" t="s">
        <v>114</v>
      </c>
    </row>
    <row r="163" spans="6:8" ht="26.25" customHeight="1" x14ac:dyDescent="0.25">
      <c r="F163" s="104" t="s">
        <v>696</v>
      </c>
      <c r="G163" s="213">
        <v>1</v>
      </c>
      <c r="H163" s="120" t="s">
        <v>114</v>
      </c>
    </row>
    <row r="164" spans="6:8" ht="26.25" customHeight="1" x14ac:dyDescent="0.25">
      <c r="F164" s="104" t="s">
        <v>697</v>
      </c>
      <c r="G164" s="213">
        <v>1</v>
      </c>
      <c r="H164" s="120" t="s">
        <v>114</v>
      </c>
    </row>
    <row r="165" spans="6:8" ht="26.25" customHeight="1" x14ac:dyDescent="0.25">
      <c r="F165" s="104" t="s">
        <v>698</v>
      </c>
      <c r="G165" s="213">
        <v>1</v>
      </c>
      <c r="H165" s="120" t="s">
        <v>114</v>
      </c>
    </row>
    <row r="166" spans="6:8" ht="26.25" customHeight="1" x14ac:dyDescent="0.25">
      <c r="F166" s="104" t="s">
        <v>699</v>
      </c>
      <c r="G166" s="213">
        <v>1</v>
      </c>
      <c r="H166" s="120" t="s">
        <v>114</v>
      </c>
    </row>
    <row r="167" spans="6:8" ht="26.25" customHeight="1" x14ac:dyDescent="0.25">
      <c r="F167" s="104" t="s">
        <v>700</v>
      </c>
      <c r="G167" s="213">
        <v>1</v>
      </c>
      <c r="H167" s="120" t="s">
        <v>114</v>
      </c>
    </row>
    <row r="168" spans="6:8" ht="26.25" customHeight="1" x14ac:dyDescent="0.25">
      <c r="F168" s="104" t="s">
        <v>701</v>
      </c>
      <c r="G168" s="213">
        <v>1</v>
      </c>
      <c r="H168" s="120" t="s">
        <v>114</v>
      </c>
    </row>
    <row r="169" spans="6:8" ht="26.25" customHeight="1" x14ac:dyDescent="0.25">
      <c r="F169" s="104" t="s">
        <v>702</v>
      </c>
      <c r="G169" s="213">
        <v>1</v>
      </c>
      <c r="H169" s="120" t="s">
        <v>114</v>
      </c>
    </row>
    <row r="170" spans="6:8" ht="26.25" customHeight="1" x14ac:dyDescent="0.25">
      <c r="F170" s="104" t="s">
        <v>703</v>
      </c>
      <c r="G170" s="213">
        <v>1</v>
      </c>
      <c r="H170" s="120" t="s">
        <v>114</v>
      </c>
    </row>
    <row r="171" spans="6:8" ht="26.25" customHeight="1" x14ac:dyDescent="0.25">
      <c r="F171" s="104" t="s">
        <v>704</v>
      </c>
      <c r="G171" s="213">
        <v>1</v>
      </c>
      <c r="H171" s="120" t="s">
        <v>114</v>
      </c>
    </row>
    <row r="172" spans="6:8" ht="26.25" customHeight="1" x14ac:dyDescent="0.25">
      <c r="F172" s="104" t="s">
        <v>705</v>
      </c>
      <c r="G172" s="213">
        <v>1</v>
      </c>
      <c r="H172" s="120" t="s">
        <v>114</v>
      </c>
    </row>
    <row r="173" spans="6:8" ht="26.25" customHeight="1" x14ac:dyDescent="0.25">
      <c r="F173" s="104" t="s">
        <v>706</v>
      </c>
      <c r="G173" s="213">
        <v>1</v>
      </c>
      <c r="H173" s="120" t="s">
        <v>114</v>
      </c>
    </row>
    <row r="174" spans="6:8" ht="26.25" customHeight="1" x14ac:dyDescent="0.25">
      <c r="F174" s="104" t="s">
        <v>707</v>
      </c>
      <c r="G174" s="213">
        <v>1</v>
      </c>
      <c r="H174" s="120" t="s">
        <v>114</v>
      </c>
    </row>
    <row r="175" spans="6:8" ht="26.25" customHeight="1" x14ac:dyDescent="0.25">
      <c r="F175" s="104" t="s">
        <v>708</v>
      </c>
      <c r="G175" s="213">
        <v>1</v>
      </c>
      <c r="H175" s="120" t="s">
        <v>114</v>
      </c>
    </row>
    <row r="176" spans="6:8" ht="26.25" customHeight="1" x14ac:dyDescent="0.25">
      <c r="F176" s="104" t="s">
        <v>709</v>
      </c>
      <c r="G176" s="213">
        <v>1</v>
      </c>
      <c r="H176" s="120" t="s">
        <v>114</v>
      </c>
    </row>
    <row r="177" spans="6:8" ht="26.25" customHeight="1" x14ac:dyDescent="0.25">
      <c r="F177" s="104" t="s">
        <v>710</v>
      </c>
      <c r="G177" s="213">
        <v>1</v>
      </c>
      <c r="H177" s="120" t="s">
        <v>114</v>
      </c>
    </row>
    <row r="178" spans="6:8" ht="26.25" customHeight="1" x14ac:dyDescent="0.25">
      <c r="F178" s="104" t="s">
        <v>711</v>
      </c>
      <c r="G178" s="213">
        <v>1</v>
      </c>
      <c r="H178" s="120" t="s">
        <v>114</v>
      </c>
    </row>
    <row r="179" spans="6:8" ht="26.25" customHeight="1" x14ac:dyDescent="0.25">
      <c r="F179" s="104" t="s">
        <v>712</v>
      </c>
      <c r="G179" s="213">
        <v>1</v>
      </c>
      <c r="H179" s="120" t="s">
        <v>114</v>
      </c>
    </row>
    <row r="180" spans="6:8" ht="26.25" customHeight="1" x14ac:dyDescent="0.25">
      <c r="F180" s="104" t="s">
        <v>713</v>
      </c>
      <c r="G180" s="213">
        <v>1</v>
      </c>
      <c r="H180" s="120" t="s">
        <v>114</v>
      </c>
    </row>
    <row r="181" spans="6:8" ht="26.25" customHeight="1" x14ac:dyDescent="0.25">
      <c r="F181" s="104" t="s">
        <v>714</v>
      </c>
      <c r="G181" s="213">
        <v>1</v>
      </c>
      <c r="H181" s="120" t="s">
        <v>114</v>
      </c>
    </row>
    <row r="182" spans="6:8" ht="26.25" customHeight="1" x14ac:dyDescent="0.25">
      <c r="F182" s="104" t="s">
        <v>715</v>
      </c>
      <c r="G182" s="213">
        <v>1</v>
      </c>
      <c r="H182" s="120" t="s">
        <v>114</v>
      </c>
    </row>
    <row r="183" spans="6:8" ht="26.25" customHeight="1" x14ac:dyDescent="0.25">
      <c r="F183" s="104" t="s">
        <v>716</v>
      </c>
      <c r="G183" s="213">
        <v>1</v>
      </c>
      <c r="H183" s="120" t="s">
        <v>114</v>
      </c>
    </row>
    <row r="184" spans="6:8" ht="26.25" customHeight="1" x14ac:dyDescent="0.25">
      <c r="F184" s="104" t="s">
        <v>717</v>
      </c>
      <c r="G184" s="213">
        <v>1</v>
      </c>
      <c r="H184" s="120" t="s">
        <v>114</v>
      </c>
    </row>
    <row r="185" spans="6:8" ht="26.25" customHeight="1" x14ac:dyDescent="0.25">
      <c r="F185" s="104" t="s">
        <v>718</v>
      </c>
      <c r="G185" s="213">
        <v>1</v>
      </c>
      <c r="H185" s="120" t="s">
        <v>114</v>
      </c>
    </row>
    <row r="186" spans="6:8" ht="26.25" customHeight="1" x14ac:dyDescent="0.25">
      <c r="F186" s="104" t="s">
        <v>719</v>
      </c>
      <c r="G186" s="213">
        <v>1</v>
      </c>
      <c r="H186" s="120" t="s">
        <v>114</v>
      </c>
    </row>
    <row r="187" spans="6:8" ht="26.25" customHeight="1" x14ac:dyDescent="0.25">
      <c r="F187" s="104" t="s">
        <v>720</v>
      </c>
      <c r="G187" s="213">
        <v>1</v>
      </c>
      <c r="H187" s="120" t="s">
        <v>114</v>
      </c>
    </row>
    <row r="188" spans="6:8" ht="26.25" customHeight="1" x14ac:dyDescent="0.25">
      <c r="F188" s="104" t="s">
        <v>721</v>
      </c>
      <c r="G188" s="213">
        <v>1</v>
      </c>
      <c r="H188" s="120" t="s">
        <v>114</v>
      </c>
    </row>
    <row r="189" spans="6:8" ht="26.25" customHeight="1" x14ac:dyDescent="0.25">
      <c r="F189" s="104" t="s">
        <v>722</v>
      </c>
      <c r="G189" s="213">
        <v>1</v>
      </c>
      <c r="H189" s="120" t="s">
        <v>114</v>
      </c>
    </row>
    <row r="190" spans="6:8" ht="26.25" customHeight="1" x14ac:dyDescent="0.25">
      <c r="F190" s="104" t="s">
        <v>723</v>
      </c>
      <c r="G190" s="213">
        <v>1</v>
      </c>
      <c r="H190" s="120" t="s">
        <v>114</v>
      </c>
    </row>
    <row r="191" spans="6:8" ht="26.25" customHeight="1" x14ac:dyDescent="0.25">
      <c r="F191" s="104" t="s">
        <v>724</v>
      </c>
      <c r="G191" s="213">
        <v>1</v>
      </c>
      <c r="H191" s="120" t="s">
        <v>114</v>
      </c>
    </row>
    <row r="192" spans="6:8" ht="26.25" customHeight="1" x14ac:dyDescent="0.25">
      <c r="F192" s="104" t="s">
        <v>725</v>
      </c>
      <c r="G192" s="213">
        <v>1</v>
      </c>
      <c r="H192" s="120" t="s">
        <v>114</v>
      </c>
    </row>
    <row r="193" spans="6:8" ht="26.25" customHeight="1" x14ac:dyDescent="0.25">
      <c r="F193" s="104" t="s">
        <v>726</v>
      </c>
      <c r="G193" s="213">
        <v>1</v>
      </c>
      <c r="H193" s="120" t="s">
        <v>114</v>
      </c>
    </row>
    <row r="194" spans="6:8" ht="26.25" customHeight="1" x14ac:dyDescent="0.25">
      <c r="F194" s="104" t="s">
        <v>727</v>
      </c>
      <c r="G194" s="213">
        <v>1</v>
      </c>
      <c r="H194" s="120" t="s">
        <v>114</v>
      </c>
    </row>
    <row r="195" spans="6:8" ht="26.25" customHeight="1" x14ac:dyDescent="0.25">
      <c r="F195" s="104" t="s">
        <v>728</v>
      </c>
      <c r="G195" s="213">
        <v>1</v>
      </c>
      <c r="H195" s="120" t="s">
        <v>114</v>
      </c>
    </row>
    <row r="196" spans="6:8" ht="26.25" customHeight="1" x14ac:dyDescent="0.25">
      <c r="F196" s="104" t="s">
        <v>729</v>
      </c>
      <c r="G196" s="213">
        <v>1</v>
      </c>
      <c r="H196" s="120" t="s">
        <v>114</v>
      </c>
    </row>
    <row r="197" spans="6:8" ht="26.25" customHeight="1" x14ac:dyDescent="0.25">
      <c r="F197" s="104" t="s">
        <v>730</v>
      </c>
      <c r="G197" s="213">
        <v>1</v>
      </c>
      <c r="H197" s="120" t="s">
        <v>114</v>
      </c>
    </row>
    <row r="198" spans="6:8" ht="26.25" customHeight="1" x14ac:dyDescent="0.25">
      <c r="F198" s="104" t="s">
        <v>731</v>
      </c>
      <c r="G198" s="213">
        <v>1</v>
      </c>
      <c r="H198" s="120" t="s">
        <v>114</v>
      </c>
    </row>
    <row r="199" spans="6:8" ht="26.25" customHeight="1" x14ac:dyDescent="0.25">
      <c r="F199" s="104" t="s">
        <v>732</v>
      </c>
      <c r="G199" s="213">
        <v>1</v>
      </c>
      <c r="H199" s="120" t="s">
        <v>114</v>
      </c>
    </row>
    <row r="200" spans="6:8" ht="26.25" customHeight="1" x14ac:dyDescent="0.25">
      <c r="F200" s="104" t="s">
        <v>733</v>
      </c>
      <c r="G200" s="213">
        <v>1</v>
      </c>
      <c r="H200" s="120" t="s">
        <v>114</v>
      </c>
    </row>
    <row r="201" spans="6:8" ht="26.25" customHeight="1" x14ac:dyDescent="0.25">
      <c r="F201" s="104" t="s">
        <v>734</v>
      </c>
      <c r="G201" s="213">
        <v>1</v>
      </c>
      <c r="H201" s="120" t="s">
        <v>114</v>
      </c>
    </row>
    <row r="202" spans="6:8" ht="26.25" customHeight="1" x14ac:dyDescent="0.25">
      <c r="F202" s="104" t="s">
        <v>735</v>
      </c>
      <c r="G202" s="213">
        <v>1</v>
      </c>
      <c r="H202" s="120" t="s">
        <v>114</v>
      </c>
    </row>
    <row r="203" spans="6:8" ht="26.25" customHeight="1" x14ac:dyDescent="0.25">
      <c r="F203" s="151" t="s">
        <v>507</v>
      </c>
      <c r="G203" s="213">
        <v>1</v>
      </c>
      <c r="H203" s="294" t="s">
        <v>769</v>
      </c>
    </row>
    <row r="204" spans="6:8" ht="26.25" customHeight="1" x14ac:dyDescent="0.25">
      <c r="F204" s="151" t="s">
        <v>509</v>
      </c>
      <c r="G204" s="213">
        <v>1</v>
      </c>
      <c r="H204" s="294" t="s">
        <v>164</v>
      </c>
    </row>
    <row r="205" spans="6:8" ht="26.25" customHeight="1" x14ac:dyDescent="0.35">
      <c r="F205" s="40" t="s">
        <v>515</v>
      </c>
      <c r="G205" s="232">
        <v>1</v>
      </c>
      <c r="H205" s="120" t="s">
        <v>114</v>
      </c>
    </row>
    <row r="206" spans="6:8" ht="26.25" customHeight="1" x14ac:dyDescent="0.35">
      <c r="F206" s="40" t="s">
        <v>517</v>
      </c>
      <c r="G206" s="232">
        <v>1</v>
      </c>
      <c r="H206" s="120" t="s">
        <v>114</v>
      </c>
    </row>
    <row r="207" spans="6:8" ht="26.25" customHeight="1" x14ac:dyDescent="0.35">
      <c r="F207" s="40" t="s">
        <v>516</v>
      </c>
      <c r="G207" s="232">
        <v>1</v>
      </c>
      <c r="H207" s="120" t="s">
        <v>114</v>
      </c>
    </row>
    <row r="208" spans="6:8" ht="26.25" customHeight="1" x14ac:dyDescent="0.35">
      <c r="F208" s="40" t="s">
        <v>518</v>
      </c>
      <c r="G208" s="232">
        <v>1</v>
      </c>
      <c r="H208" s="120" t="s">
        <v>114</v>
      </c>
    </row>
    <row r="209" spans="6:8" ht="26.25" customHeight="1" x14ac:dyDescent="0.35">
      <c r="F209" s="40" t="s">
        <v>519</v>
      </c>
      <c r="G209" s="232">
        <v>1</v>
      </c>
      <c r="H209" s="116" t="s">
        <v>114</v>
      </c>
    </row>
    <row r="210" spans="6:8" ht="26.25" customHeight="1" x14ac:dyDescent="0.35">
      <c r="F210" s="40" t="s">
        <v>520</v>
      </c>
      <c r="G210" s="232">
        <v>1</v>
      </c>
      <c r="H210" s="116" t="s">
        <v>114</v>
      </c>
    </row>
    <row r="211" spans="6:8" ht="26.25" customHeight="1" x14ac:dyDescent="0.35">
      <c r="F211" s="91" t="s">
        <v>548</v>
      </c>
      <c r="G211" s="226">
        <v>1</v>
      </c>
      <c r="H211" s="127" t="s">
        <v>158</v>
      </c>
    </row>
    <row r="212" spans="6:8" ht="26.25" customHeight="1" x14ac:dyDescent="0.35">
      <c r="F212" s="91" t="s">
        <v>549</v>
      </c>
      <c r="G212" s="226">
        <v>1</v>
      </c>
      <c r="H212" s="127" t="s">
        <v>158</v>
      </c>
    </row>
    <row r="213" spans="6:8" ht="26.25" customHeight="1" x14ac:dyDescent="0.35">
      <c r="F213" s="91" t="s">
        <v>553</v>
      </c>
      <c r="G213" s="226">
        <v>1</v>
      </c>
      <c r="H213" s="127" t="s">
        <v>158</v>
      </c>
    </row>
    <row r="214" spans="6:8" ht="26.25" customHeight="1" x14ac:dyDescent="0.35">
      <c r="F214" s="44" t="s">
        <v>350</v>
      </c>
      <c r="G214" s="232">
        <v>1</v>
      </c>
      <c r="H214" s="126" t="s">
        <v>158</v>
      </c>
    </row>
    <row r="215" spans="6:8" ht="26.25" customHeight="1" x14ac:dyDescent="0.25">
      <c r="F215" s="106" t="s">
        <v>539</v>
      </c>
      <c r="G215" s="233">
        <v>1</v>
      </c>
      <c r="H215" s="127" t="s">
        <v>542</v>
      </c>
    </row>
    <row r="216" spans="6:8" ht="26.25" customHeight="1" x14ac:dyDescent="0.25">
      <c r="F216" s="106" t="s">
        <v>540</v>
      </c>
      <c r="G216" s="233">
        <v>1</v>
      </c>
      <c r="H216" s="127" t="s">
        <v>542</v>
      </c>
    </row>
    <row r="217" spans="6:8" ht="26.25" customHeight="1" x14ac:dyDescent="0.25">
      <c r="F217" s="106" t="s">
        <v>541</v>
      </c>
      <c r="G217" s="233">
        <v>1</v>
      </c>
      <c r="H217" s="127" t="s">
        <v>542</v>
      </c>
    </row>
    <row r="218" spans="6:8" ht="26.25" customHeight="1" x14ac:dyDescent="0.25">
      <c r="F218" s="106" t="s">
        <v>595</v>
      </c>
      <c r="G218" s="233">
        <v>1</v>
      </c>
      <c r="H218" s="127" t="s">
        <v>542</v>
      </c>
    </row>
    <row r="219" spans="6:8" ht="26.25" customHeight="1" x14ac:dyDescent="0.25">
      <c r="F219" s="106" t="s">
        <v>596</v>
      </c>
      <c r="G219" s="233">
        <v>1</v>
      </c>
      <c r="H219" s="127" t="s">
        <v>542</v>
      </c>
    </row>
    <row r="220" spans="6:8" ht="26.25" customHeight="1" x14ac:dyDescent="0.25">
      <c r="F220" s="106" t="s">
        <v>597</v>
      </c>
      <c r="G220" s="233">
        <v>1</v>
      </c>
      <c r="H220" s="127" t="s">
        <v>542</v>
      </c>
    </row>
    <row r="221" spans="6:8" ht="26.25" customHeight="1" x14ac:dyDescent="0.25">
      <c r="F221" s="106" t="s">
        <v>598</v>
      </c>
      <c r="G221" s="233">
        <v>1</v>
      </c>
      <c r="H221" s="127" t="s">
        <v>542</v>
      </c>
    </row>
    <row r="222" spans="6:8" ht="26.25" customHeight="1" x14ac:dyDescent="0.25">
      <c r="F222" s="106" t="s">
        <v>568</v>
      </c>
      <c r="G222" s="233">
        <v>1</v>
      </c>
      <c r="H222" s="127" t="s">
        <v>542</v>
      </c>
    </row>
    <row r="223" spans="6:8" ht="26.25" customHeight="1" x14ac:dyDescent="0.25">
      <c r="F223" s="106" t="s">
        <v>600</v>
      </c>
      <c r="G223" s="220">
        <v>1</v>
      </c>
      <c r="H223" s="127" t="s">
        <v>536</v>
      </c>
    </row>
    <row r="224" spans="6:8" ht="26.25" customHeight="1" x14ac:dyDescent="0.25">
      <c r="F224" s="106" t="s">
        <v>601</v>
      </c>
      <c r="G224" s="220">
        <v>1</v>
      </c>
      <c r="H224" s="127" t="s">
        <v>536</v>
      </c>
    </row>
    <row r="225" spans="6:8" ht="26.25" customHeight="1" x14ac:dyDescent="0.35">
      <c r="F225" s="91" t="s">
        <v>550</v>
      </c>
      <c r="G225" s="226">
        <v>1</v>
      </c>
      <c r="H225" s="127" t="s">
        <v>158</v>
      </c>
    </row>
    <row r="226" spans="6:8" ht="26.25" customHeight="1" x14ac:dyDescent="0.35">
      <c r="F226" s="151" t="s">
        <v>771</v>
      </c>
      <c r="G226" s="226">
        <v>1</v>
      </c>
      <c r="H226" s="124" t="s">
        <v>164</v>
      </c>
    </row>
    <row r="227" spans="6:8" ht="26.25" customHeight="1" x14ac:dyDescent="0.35">
      <c r="F227" s="104" t="s">
        <v>772</v>
      </c>
      <c r="G227" s="226">
        <v>1</v>
      </c>
      <c r="H227" s="124" t="s">
        <v>164</v>
      </c>
    </row>
    <row r="228" spans="6:8" ht="26.25" customHeight="1" x14ac:dyDescent="0.35">
      <c r="F228" s="104" t="s">
        <v>773</v>
      </c>
      <c r="G228" s="226">
        <v>1</v>
      </c>
      <c r="H228" s="124" t="s">
        <v>164</v>
      </c>
    </row>
    <row r="229" spans="6:8" ht="26.25" customHeight="1" x14ac:dyDescent="0.35">
      <c r="F229" s="104" t="s">
        <v>774</v>
      </c>
      <c r="G229" s="226">
        <v>1</v>
      </c>
      <c r="H229" s="124" t="s">
        <v>164</v>
      </c>
    </row>
    <row r="230" spans="6:8" ht="26.25" customHeight="1" x14ac:dyDescent="0.35">
      <c r="F230" s="91" t="s">
        <v>631</v>
      </c>
      <c r="G230" s="226">
        <v>1</v>
      </c>
      <c r="H230" s="120" t="s">
        <v>159</v>
      </c>
    </row>
    <row r="231" spans="6:8" ht="26.25" customHeight="1" x14ac:dyDescent="0.35">
      <c r="F231" s="91" t="s">
        <v>632</v>
      </c>
      <c r="G231" s="226">
        <v>1</v>
      </c>
      <c r="H231" s="120" t="s">
        <v>159</v>
      </c>
    </row>
    <row r="232" spans="6:8" ht="26.25" customHeight="1" x14ac:dyDescent="0.35">
      <c r="F232" s="91" t="s">
        <v>633</v>
      </c>
      <c r="G232" s="226">
        <v>1</v>
      </c>
      <c r="H232" s="120" t="s">
        <v>159</v>
      </c>
    </row>
    <row r="233" spans="6:8" ht="26.25" customHeight="1" x14ac:dyDescent="0.35">
      <c r="F233" s="91" t="s">
        <v>634</v>
      </c>
      <c r="G233" s="226">
        <v>1</v>
      </c>
      <c r="H233" s="120" t="s">
        <v>159</v>
      </c>
    </row>
    <row r="234" spans="6:8" ht="26.25" customHeight="1" x14ac:dyDescent="0.35">
      <c r="F234" s="91" t="s">
        <v>635</v>
      </c>
      <c r="G234" s="226">
        <v>1</v>
      </c>
      <c r="H234" s="120" t="s">
        <v>159</v>
      </c>
    </row>
    <row r="235" spans="6:8" ht="26.25" customHeight="1" x14ac:dyDescent="0.35">
      <c r="F235" s="145" t="s">
        <v>762</v>
      </c>
      <c r="G235" s="226">
        <v>1</v>
      </c>
      <c r="H235" s="120" t="s">
        <v>162</v>
      </c>
    </row>
    <row r="237" spans="6:8" x14ac:dyDescent="0.25">
      <c r="G237">
        <f>SUM(G4:G235)</f>
        <v>345</v>
      </c>
    </row>
  </sheetData>
  <autoFilter ref="J3:M45"/>
  <customSheetViews>
    <customSheetView guid="{353F2784-7B2D-44BF-B53E-4A1C188FC4D7}" showAutoFilter="1" state="hidden" topLeftCell="D34">
      <selection activeCell="M45" sqref="M45"/>
      <pageMargins left="0.7" right="0.7" top="0.75" bottom="0.75" header="0.3" footer="0.3"/>
      <autoFilter ref="J3:M45"/>
    </customSheetView>
    <customSheetView guid="{B4EB4103-C4B8-44AE-A5B2-C1CC23595AF5}" showAutoFilter="1" state="hidden" topLeftCell="D34">
      <selection activeCell="M45" sqref="M45"/>
      <pageMargins left="0.7" right="0.7" top="0.75" bottom="0.75" header="0.3" footer="0.3"/>
      <autoFilter ref="J3:M45"/>
    </customSheetView>
    <customSheetView guid="{4CB9EA37-323B-40E1-99B5-00F40BAAB32F}" showAutoFilter="1" topLeftCell="D34">
      <selection activeCell="M45" sqref="M45"/>
      <pageMargins left="0.7" right="0.7" top="0.75" bottom="0.75" header="0.3" footer="0.3"/>
      <autoFilter ref="J3:M45"/>
    </customSheetView>
    <customSheetView guid="{105E6A46-F3A5-4F26-9E87-F66F7EC04A00}">
      <selection activeCell="M45" sqref="M45"/>
      <pageMargins left="0.7" right="0.7" top="0.75" bottom="0.75" header="0.3" footer="0.3"/>
    </customSheetView>
    <customSheetView guid="{3F019AFE-3B6D-486F-8CC5-7D4B96EC1E9E}">
      <selection activeCell="M45" sqref="M45"/>
      <pageMargins left="0.7" right="0.7" top="0.75" bottom="0.75" header="0.3" footer="0.3"/>
    </customSheetView>
    <customSheetView guid="{D58C8A66-D315-4800-BD3E-D5A2B291CE35}" showAutoFilter="1" topLeftCell="D34">
      <selection activeCell="M45" sqref="M45"/>
      <pageMargins left="0.7" right="0.7" top="0.75" bottom="0.75" header="0.3" footer="0.3"/>
      <autoFilter ref="J3:M45"/>
    </customSheetView>
    <customSheetView guid="{22B9CEEB-D8EA-4B9B-BCA8-1ADD65BFD320}" showAutoFilter="1" topLeftCell="D34">
      <selection activeCell="M45" sqref="M45"/>
      <pageMargins left="0.7" right="0.7" top="0.75" bottom="0.75" header="0.3" footer="0.3"/>
      <autoFilter ref="J3:M45"/>
    </customSheetView>
    <customSheetView guid="{66F29AB1-1E71-4863-9C12-4509991B09BF}">
      <selection activeCell="M45" sqref="M45"/>
      <pageMargins left="0.7" right="0.7" top="0.75" bottom="0.75" header="0.3" footer="0.3"/>
    </customSheetView>
    <customSheetView guid="{6AF15017-09C2-4FD6-AC45-B274E5A42727}">
      <selection activeCell="M45" sqref="M45"/>
      <pageMargins left="0.7" right="0.7" top="0.75" bottom="0.75" header="0.3" footer="0.3"/>
    </customSheetView>
    <customSheetView guid="{EE0EC093-5946-41B7-9404-4CCBA8D47FF3}">
      <selection activeCell="M45" sqref="M45"/>
      <pageMargins left="0.7" right="0.7" top="0.75" bottom="0.75" header="0.3" footer="0.3"/>
    </customSheetView>
    <customSheetView guid="{34A4682D-6354-4E25-BF7D-6E3F8A5FEDE0}" showAutoFilter="1" topLeftCell="D34">
      <selection activeCell="M45" sqref="M45"/>
      <pageMargins left="0.7" right="0.7" top="0.75" bottom="0.75" header="0.3" footer="0.3"/>
      <autoFilter ref="J3:M45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Перчень МКД на 31 05 для сайта </vt:lpstr>
      <vt:lpstr>Сводный</vt:lpstr>
      <vt:lpstr>Непосредственный способ управле</vt:lpstr>
      <vt:lpstr>краткий</vt:lpstr>
      <vt:lpstr>Лист1</vt:lpstr>
      <vt:lpstr>Сводный!Заголовки_для_печати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Габова Екатерина Михайловна</dc:creator>
  <cp:lastModifiedBy>Аникин Денис Вадимович</cp:lastModifiedBy>
  <cp:lastPrinted>2019-04-12T08:49:18Z</cp:lastPrinted>
  <dcterms:created xsi:type="dcterms:W3CDTF">2018-04-20T11:54:07Z</dcterms:created>
  <dcterms:modified xsi:type="dcterms:W3CDTF">2019-05-29T13:07:47Z</dcterms:modified>
</cp:coreProperties>
</file>